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ССР\"/>
    </mc:Choice>
  </mc:AlternateContent>
  <xr:revisionPtr revIDLastSave="0" documentId="8_{8EE5C511-B0DF-4594-892E-AEB23B88FE82}" xr6:coauthVersionLast="36" xr6:coauthVersionMax="36" xr10:uidLastSave="{00000000-0000-0000-0000-000000000000}"/>
  <bookViews>
    <workbookView xWindow="0" yWindow="0" windowWidth="28800" windowHeight="11835" xr2:uid="{78302391-48EC-4B0A-8E9F-496E9A331215}"/>
  </bookViews>
  <sheets>
    <sheet name="свод" sheetId="5" r:id="rId1"/>
    <sheet name="ССР ОДПУполукосв тек" sheetId="6" r:id="rId2"/>
    <sheet name="комплекс1" sheetId="1" r:id="rId3"/>
    <sheet name="ППО" sheetId="3" r:id="rId4"/>
    <sheet name="ПИР" sheetId="4" r:id="rId5"/>
    <sheet name="комплекс2" sheetId="2" r:id="rId6"/>
  </sheets>
  <externalReferences>
    <externalReference r:id="rId7"/>
  </externalReference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8" i="5"/>
  <c r="G29" i="6"/>
  <c r="H29" i="6" s="1"/>
  <c r="H31" i="6" s="1"/>
  <c r="G25" i="6"/>
  <c r="H25" i="6" s="1"/>
  <c r="E23" i="6"/>
  <c r="E26" i="6" s="1"/>
  <c r="E27" i="6" s="1"/>
  <c r="E32" i="6" s="1"/>
  <c r="E37" i="6" s="1"/>
  <c r="E42" i="6" s="1"/>
  <c r="F24" i="6"/>
  <c r="H24" i="6" s="1"/>
  <c r="D23" i="6"/>
  <c r="G40" i="6"/>
  <c r="G39" i="6"/>
  <c r="H39" i="6" s="1"/>
  <c r="A15" i="6"/>
  <c r="F41" i="6"/>
  <c r="E41" i="6"/>
  <c r="D41" i="6"/>
  <c r="H40" i="6"/>
  <c r="G36" i="6"/>
  <c r="F36" i="6"/>
  <c r="E36" i="6"/>
  <c r="D36" i="6"/>
  <c r="H34" i="6"/>
  <c r="F31" i="6"/>
  <c r="E31" i="6"/>
  <c r="D31" i="6"/>
  <c r="H41" i="6" l="1"/>
  <c r="G41" i="6"/>
  <c r="D9" i="5"/>
  <c r="D10" i="5" s="1"/>
  <c r="G31" i="6"/>
  <c r="G26" i="6"/>
  <c r="G27" i="6" s="1"/>
  <c r="H23" i="6"/>
  <c r="F26" i="6"/>
  <c r="F27" i="6" s="1"/>
  <c r="F32" i="6" s="1"/>
  <c r="F37" i="6" s="1"/>
  <c r="F42" i="6" s="1"/>
  <c r="D26" i="6"/>
  <c r="D27" i="6" s="1"/>
  <c r="D32" i="6" s="1"/>
  <c r="E50" i="6"/>
  <c r="E51" i="6" s="1"/>
  <c r="E45" i="6"/>
  <c r="E48" i="6" s="1"/>
  <c r="E49" i="6" s="1"/>
  <c r="H26" i="6"/>
  <c r="F50" i="6"/>
  <c r="F51" i="6" s="1"/>
  <c r="F45" i="6"/>
  <c r="F48" i="6" s="1"/>
  <c r="F49" i="6" s="1"/>
  <c r="H36" i="6"/>
  <c r="G32" i="6" l="1"/>
  <c r="G37" i="6" s="1"/>
  <c r="G42" i="6" s="1"/>
  <c r="G45" i="6" s="1"/>
  <c r="G48" i="6" s="1"/>
  <c r="G49" i="6" s="1"/>
  <c r="H27" i="6"/>
  <c r="D37" i="6"/>
  <c r="D42" i="6"/>
  <c r="H37" i="6" l="1"/>
  <c r="H32" i="6"/>
  <c r="G50" i="6"/>
  <c r="G51" i="6" s="1"/>
  <c r="D45" i="6"/>
  <c r="D50" i="6"/>
  <c r="H42" i="6"/>
  <c r="D51" i="6" l="1"/>
  <c r="H51" i="6" s="1"/>
  <c r="H50" i="6"/>
  <c r="D48" i="6"/>
  <c r="H45" i="6"/>
  <c r="H48" i="6" l="1"/>
  <c r="D49" i="6"/>
  <c r="H49" i="6" s="1"/>
  <c r="D12" i="6" s="1"/>
</calcChain>
</file>

<file path=xl/sharedStrings.xml><?xml version="1.0" encoding="utf-8"?>
<sst xmlns="http://schemas.openxmlformats.org/spreadsheetml/2006/main" count="930" uniqueCount="390">
  <si>
    <t>Приложение № 3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</si>
  <si>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</si>
  <si>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</si>
  <si>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</si>
  <si>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</si>
  <si>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</si>
  <si>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</si>
  <si>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</si>
  <si>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</si>
  <si>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23.08.2024 № 48886-ИФ/09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</si>
  <si>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</si>
  <si>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Ленинградской области от 14.02.2024 № 99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</si>
  <si>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</si>
  <si>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</si>
  <si>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47. Ленинградская область</t>
  </si>
  <si>
    <t xml:space="preserve">Наименование зоны субъекта Российской Федерации </t>
  </si>
  <si>
    <t>Ленинградская область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</si>
  <si>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Ленинградской области</t>
  </si>
  <si>
    <t>(наименование стройки)</t>
  </si>
  <si>
    <t>(наименование объекта капитального строительства)</t>
  </si>
  <si>
    <t>ЛОКАЛЬНЫЙ СМЕТНЫЙ РАСЧЕТ (СМЕТА) № 5.1-01-01</t>
  </si>
  <si>
    <t>Демонтаж ПУ с установкой нового интеллектуального 3Ф ОДПУ полукосвенного включения (1 ПУ без шкафа учета) на территории Ленинградской области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</si>
  <si>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</si>
  <si>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</si>
  <si>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</si>
  <si>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</si>
  <si>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</si>
  <si>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</si>
  <si>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</si>
  <si>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</si>
  <si>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</si>
  <si>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</si>
  <si>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</si>
  <si>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</si>
  <si>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</si>
  <si>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</si>
  <si>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</si>
  <si>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</si>
  <si>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</si>
  <si>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</si>
  <si>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</si>
  <si>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</si>
  <si>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</si>
  <si>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</si>
  <si>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</si>
  <si>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</si>
  <si>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</si>
  <si>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</si>
  <si>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</si>
  <si>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</si>
  <si>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</si>
  <si>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</si>
  <si>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</si>
  <si>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</si>
  <si>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</si>
  <si>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Демонтажные работы</t>
  </si>
  <si>
    <t>ГЭСНм08-02-144-01</t>
  </si>
  <si>
    <t>Присоединение к зажимам жил проводов или кабелей сечением: до 2,5 мм2 (отсоединение)</t>
  </si>
  <si>
    <t>100 шт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</si>
  <si>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</si>
  <si>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</si>
  <si>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</si>
  <si>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</si>
  <si>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ОТ(ЗТ)</t>
  </si>
  <si>
    <t>чел.-ч</t>
  </si>
  <si>
    <t>1-100-38</t>
  </si>
  <si>
    <t>Средний разряд работы 3,8</t>
  </si>
  <si>
    <t>Итого прямые затраты</t>
  </si>
  <si>
    <t>421/пр_2020_п.75_пп.а</t>
  </si>
  <si>
    <t xml:space="preserve">Вспомогательные ненормируемые материальные ресурсы </t>
  </si>
  <si>
    <t>%</t>
  </si>
  <si>
    <t>ФОТ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</si>
  <si>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</si>
  <si>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</si>
  <si>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</si>
  <si>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</si>
  <si>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Всего по позиции</t>
  </si>
  <si>
    <t>ГЭСНр67-01-004-06</t>
  </si>
  <si>
    <t>Демонтаж: электросчетчиков</t>
  </si>
  <si>
    <t>1-100-30</t>
  </si>
  <si>
    <t>Средний разряд работы 3,0</t>
  </si>
  <si>
    <t>ЭМ</t>
  </si>
  <si>
    <t>ОТм(ЗТм)</t>
  </si>
  <si>
    <t>91.06.06-048</t>
  </si>
  <si>
    <t>Подъемники одномачтовые, грузоподъемность до 500 кг, высота подъема 45 м</t>
  </si>
  <si>
    <t>маш.-ч</t>
  </si>
  <si>
    <t>4-100-030</t>
  </si>
  <si>
    <t xml:space="preserve">ОТм(Зтм) Средний разряд машинистов 3 </t>
  </si>
  <si>
    <t>Пр/812-101.0-1</t>
  </si>
  <si>
    <t>НР Электромонтажные работы (ремонтно-строительные)</t>
  </si>
  <si>
    <t>Пр/774-101.0</t>
  </si>
  <si>
    <t>СП Электромонтажные работы (ремонтно-строительные)</t>
  </si>
  <si>
    <t>ГЭСНм08-01-053-01</t>
  </si>
  <si>
    <t>Трансформатор тока напряжением: до 10 кВ (демонтаж)</t>
  </si>
  <si>
    <t>шт</t>
  </si>
  <si>
    <t>1-100-40</t>
  </si>
  <si>
    <t>Средний разряд работы 4,0</t>
  </si>
  <si>
    <t>91.05.05-015</t>
  </si>
  <si>
    <t>Краны на автомобильном ходу, грузоподъемность 16 т</t>
  </si>
  <si>
    <t>4-100-060</t>
  </si>
  <si>
    <t xml:space="preserve">ОТм(Зтм) Средний разряд машинистов 6 </t>
  </si>
  <si>
    <t>91.06.03-058</t>
  </si>
  <si>
    <t>Лебедки электрические тяговым усилием 156,96 кН (16 т)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</si>
  <si>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</si>
  <si>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</si>
  <si>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</si>
  <si>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</si>
  <si>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М</t>
  </si>
  <si>
    <t>01.7.15.03-0042</t>
  </si>
  <si>
    <t>Болты с гайками и шайбами строительные</t>
  </si>
  <si>
    <t>кг</t>
  </si>
  <si>
    <t>20.1.02.23-0082</t>
  </si>
  <si>
    <t>Перемычки гибкие, тип ПГС-50</t>
  </si>
  <si>
    <t>10 шт</t>
  </si>
  <si>
    <t>ГЭСНм08-03-545-02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</si>
  <si>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20 (демонтаж)</t>
  </si>
  <si>
    <t>1-100-39</t>
  </si>
  <si>
    <t>Средний разряд работы 3,9</t>
  </si>
  <si>
    <t>91.17.04-233</t>
  </si>
  <si>
    <t>Аппараты сварочные для ручной дуговой сварки, сварочный ток до 350 А</t>
  </si>
  <si>
    <t>01.3.01.02-0002</t>
  </si>
  <si>
    <t>Вазелин технический</t>
  </si>
  <si>
    <t>01.7.02.09-0002</t>
  </si>
  <si>
    <t>Шпагат бумажный, диаметр 2,5 мм</t>
  </si>
  <si>
    <t>01.7.03.04-0001</t>
  </si>
  <si>
    <t>Электроэнергия</t>
  </si>
  <si>
    <t>кВт-ч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</si>
  <si>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</si>
  <si>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</si>
  <si>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</si>
  <si>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</si>
  <si>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</si>
  <si>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01.7.15.07-0014</t>
  </si>
  <si>
    <t>Дюбели распорные полипропиленовые</t>
  </si>
  <si>
    <t>01.7.20.04-0005</t>
  </si>
  <si>
    <t>Нитки швейные армированные</t>
  </si>
  <si>
    <t>07.2.07.04-0007</t>
  </si>
  <si>
    <t>Конструкции стальные индивидуального изготовления из сортового проката</t>
  </si>
  <si>
    <t>т</t>
  </si>
  <si>
    <t>14.4.02.04-0142</t>
  </si>
  <si>
    <t>Краска масляная МА-0115, мумия, сурик железный</t>
  </si>
  <si>
    <t>14.4.03.06-0001</t>
  </si>
  <si>
    <t>Лак электроизоляционный МЛ-92</t>
  </si>
  <si>
    <t>25.2.01.01-0001</t>
  </si>
  <si>
    <t>Бирки-оконцеватели маркировочные А671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</si>
  <si>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</si>
  <si>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</si>
  <si>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</si>
  <si>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</si>
  <si>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</si>
  <si>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</si>
  <si>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</si>
  <si>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</si>
  <si>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</si>
  <si>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</si>
  <si>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</si>
  <si>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</si>
  <si>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</si>
  <si>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</si>
  <si>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          материалы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</si>
  <si>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</si>
  <si>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</si>
  <si>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</si>
  <si>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</si>
  <si>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</si>
  <si>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</si>
  <si>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</si>
  <si>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Монтажные работы</t>
  </si>
  <si>
    <t>ГЭСНм08-03-600-02</t>
  </si>
  <si>
    <t>Счетчики, устанавливаемые на готовом основании: трехфазные</t>
  </si>
  <si>
    <t>1-100-42</t>
  </si>
  <si>
    <t>Средний разряд работы 4,2</t>
  </si>
  <si>
    <t>01.7.15.04-0011</t>
  </si>
  <si>
    <t>Винты стальные с полукруглой головкой, длина 50 мм</t>
  </si>
  <si>
    <t>Трансформатор тока напряжением: до 10 кВ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</si>
  <si>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20</t>
  </si>
  <si>
    <t>ГЭСНм08-02-405-01</t>
  </si>
  <si>
    <t>Провод по установленным стальным конструкциям и панелям, сечение: до 16 мм2</t>
  </si>
  <si>
    <t>100 м</t>
  </si>
  <si>
    <t>01.7.02.07-0011</t>
  </si>
  <si>
    <t>Прессшпан листовой, марка А</t>
  </si>
  <si>
    <t>ГЭСНм08-02-147-12</t>
  </si>
  <si>
    <t>Кабель до 35 кВ по установленным конструкциям и лоткам с креплением по всей длине, масса 1 м кабеля: свыше 2 до 3 кг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</si>
  <si>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</si>
  <si>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</si>
  <si>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</si>
  <si>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</si>
  <si>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</si>
  <si>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</si>
  <si>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</si>
  <si>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</si>
  <si>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</si>
  <si>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10.3.02.03-0011</t>
  </si>
  <si>
    <t>Припои оловянно-свинцовые бессурьмянистые, марка ПОС30</t>
  </si>
  <si>
    <t>14.4.03.03-0002</t>
  </si>
  <si>
    <t>Лак битумный БТ-123</t>
  </si>
  <si>
    <t>Итоги по разделу 2 Монтажные работы :</t>
  </si>
  <si>
    <t xml:space="preserve">  Итого по разделу 2 Монтажные работы</t>
  </si>
  <si>
    <t>Раздел 3. Параметрирование счетчика</t>
  </si>
  <si>
    <t>ГЭСНп02-02-001-01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</si>
  <si>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</si>
  <si>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30.01.2024 № 55/пр прил.5 табл.7 п.3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</si>
  <si>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ТЗ=1,2</t>
  </si>
  <si>
    <t>3-200-01</t>
  </si>
  <si>
    <t>Инженер I категории</t>
  </si>
  <si>
    <t>3-200-02</t>
  </si>
  <si>
    <t>Инженер II категории</t>
  </si>
  <si>
    <t>3-300-01</t>
  </si>
  <si>
    <t>Ведущий инженер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</si>
  <si>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</si>
  <si>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</si>
  <si>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</si>
  <si>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</si>
  <si>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Итоги по разделу 3 Параметрирование счетчика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</si>
  <si>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</si>
  <si>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</si>
  <si>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</si>
  <si>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</si>
  <si>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</si>
  <si>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</si>
  <si>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счетчика</t>
  </si>
  <si>
    <t>Раздел 4. Оборудование</t>
  </si>
  <si>
    <t>О</t>
  </si>
  <si>
    <t>ТКП ООО "И-Трейд" №ИТ/90/5 от 01.10.2024 г.</t>
  </si>
  <si>
    <t>Трехфазный счетчик электроэнергии полукосвенного включения</t>
  </si>
  <si>
    <t>шт.</t>
  </si>
  <si>
    <t>Трансформатор тока измерительный, класс напряжения 0,66 кВ</t>
  </si>
  <si>
    <t>Итоги по разделу 4 Оборудование :</t>
  </si>
  <si>
    <t xml:space="preserve">     Оборудование</t>
  </si>
  <si>
    <t xml:space="preserve">  Итого по разделу 4 Оборудование</t>
  </si>
  <si>
    <t>Раздел 5. Материалы</t>
  </si>
  <si>
    <t>ФСБЦ-21.1.08.03-0364</t>
  </si>
  <si>
    <t>Кабель контрольный КВВГ 10х2,5</t>
  </si>
  <si>
    <t>1000 м</t>
  </si>
  <si>
    <t>ФСБЦ-21.2.03.05-0066</t>
  </si>
  <si>
    <t>Провод силовой установочный с медными жилами ПуГВ 1х2,5-450 (ж/з)</t>
  </si>
  <si>
    <t>Провод силовой установочный с медными жилами ПуГВ 1х2,5-450</t>
  </si>
  <si>
    <t>ФСБЦ-20.5.02.02-0004</t>
  </si>
  <si>
    <t>Коробка испытательная, сечение проводов 0,5-4,0 мм2, размеры 68х220х33 мм</t>
  </si>
  <si>
    <t>Итоги по разделу 5 Материалы :</t>
  </si>
  <si>
    <t xml:space="preserve">  Итого по разделу 5 Материалы</t>
  </si>
  <si>
    <t>Итоги по смете:</t>
  </si>
  <si>
    <t xml:space="preserve">     Всего прямые затраты (справочно)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</si>
  <si>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</si>
  <si>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</si>
  <si>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</si>
  <si>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</si>
  <si>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</si>
  <si>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</si>
  <si>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Расчет №1.1</t>
  </si>
  <si>
    <t>ППО</t>
  </si>
  <si>
    <t>Расчет №2-1</t>
  </si>
  <si>
    <t>ПИР</t>
  </si>
  <si>
    <t>Итого по смете</t>
  </si>
  <si>
    <t>Сумма НДС</t>
  </si>
  <si>
    <t>Всего с НДС</t>
  </si>
  <si>
    <t>ЛОКАЛЬНЫЙ СМЕТНЫЙ РАСЧЕТ (СМЕТА) № 5.1-01-02</t>
  </si>
  <si>
    <t>Раздел 1. Пусконаладочные работы</t>
  </si>
  <si>
    <t>ГЭСНп02-02-003-01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</si>
  <si>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</si>
  <si>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</si>
  <si>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Форма № 3п</t>
  </si>
  <si>
    <t>Ед.изм.-1 счетчик.</t>
  </si>
  <si>
    <t>№ п.п.</t>
  </si>
  <si>
    <t>Наименование выполняемых работ</t>
  </si>
  <si>
    <t>Исполнители, чел.</t>
  </si>
  <si>
    <t>Количество чел/час</t>
  </si>
  <si>
    <t>Стоимость 1 чел/час в БУЦ</t>
  </si>
  <si>
    <t>Индекс пересчета в текущий уровень цен 3 кв. 2024 г. , Письмо Минстроя России от 29.07.2024 № 43022-ИФ/09</t>
  </si>
  <si>
    <t xml:space="preserve">Стоимость 1 чел/часа в текущих ценах, руб. </t>
  </si>
  <si>
    <t xml:space="preserve"> Стоимость работ, руб. </t>
  </si>
  <si>
    <t>Количество, чел</t>
  </si>
  <si>
    <t>Должность</t>
  </si>
  <si>
    <t>Предпроектное обследование (ППО)</t>
  </si>
  <si>
    <t>Инженер III категории</t>
  </si>
  <si>
    <t>ТС-10-3-3</t>
  </si>
  <si>
    <t>Накладные расходы 50%</t>
  </si>
  <si>
    <t>Рентабельность 10%</t>
  </si>
  <si>
    <t>Итого по смете без НДС</t>
  </si>
  <si>
    <t>Всего по смете с НДС</t>
  </si>
  <si>
    <t>Заказчик: ___________________________________/_________________________________/</t>
  </si>
  <si>
    <t>[должность, подпись (инициалы, фамилия)]</t>
  </si>
  <si>
    <t>Подрядчик: ___________________________________/_________________________________/</t>
  </si>
  <si>
    <t>Расчет № 2-1</t>
  </si>
  <si>
    <t>Расчет стоимости проектно-изыскательские работ: Установка приборов учета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</si>
  <si>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</si>
  <si>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</si>
  <si>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</si>
  <si>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</si>
  <si>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работы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</si>
  <si>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</si>
  <si>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</si>
  <si>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</si>
  <si>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</si>
  <si>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</si>
  <si>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ПО</t>
  </si>
  <si>
    <t>не разрабатывается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</si>
  <si>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</si>
  <si>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</si>
  <si>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</si>
  <si>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</si>
  <si>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</si>
  <si>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</si>
  <si>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</si>
  <si>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</si>
  <si>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</si>
  <si>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Ф8</t>
  </si>
  <si>
    <t>п.5.1. Ручной - система сбора-передачи данных, обрабатываемых персоналом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</si>
  <si>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</si>
  <si>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</si>
  <si>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</si>
  <si>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</si>
  <si>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</si>
  <si>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</si>
  <si>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</si>
  <si>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</si>
  <si>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</si>
  <si>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</si>
  <si>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</si>
  <si>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</si>
  <si>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2024 г., без НДС (Письмо Минстроя Кинф=6,1  письмо Минстроя от 29.07.2024г. №43022-ИФ/09 )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</si>
  <si>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</si>
  <si>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</si>
  <si>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2024 г., с НДС</t>
  </si>
  <si>
    <t>№№</t>
  </si>
  <si>
    <t>Номер расчета</t>
  </si>
  <si>
    <t>Наименование работ и оборудования</t>
  </si>
  <si>
    <t>Стоимость в рублях,</t>
  </si>
  <si>
    <t>п/п</t>
  </si>
  <si>
    <t>без НДС</t>
  </si>
  <si>
    <t>5.1-01-01</t>
  </si>
  <si>
    <t>5.1-01-02</t>
  </si>
  <si>
    <t>Итого без НДС</t>
  </si>
  <si>
    <t>Итого с НДС</t>
  </si>
  <si>
    <t>УТВЕРЖДАЮ:</t>
  </si>
  <si>
    <t>Пом.  директора по экономике и финансам</t>
  </si>
  <si>
    <t>_________________________________/А.Н. Воронин/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</si>
  <si>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</si>
  <si>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</si>
  <si>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</si>
  <si>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</si>
  <si>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</si>
  <si>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3 кв. 2024 г. 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</si>
  <si>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</si>
  <si>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</si>
  <si>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</si>
  <si>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</si>
  <si>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</si>
  <si>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</si>
  <si>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</si>
  <si>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</si>
  <si>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</si>
  <si>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5.1-01-01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</si>
  <si>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</si>
  <si>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</si>
  <si>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</si>
  <si>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</si>
  <si>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</si>
  <si>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</si>
  <si>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5.1-01-02</t>
  </si>
  <si>
    <t>Пусконаладочные работы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</si>
  <si>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</si>
  <si>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</si>
  <si>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</si>
  <si>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</si>
  <si>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</si>
  <si>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</si>
  <si>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</si>
  <si>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</si>
  <si>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</si>
  <si>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</si>
  <si>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Расчет № 1.1</t>
  </si>
  <si>
    <t>Предпроектное обследование</t>
  </si>
  <si>
    <t>Пректно-изыскательские работы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</si>
  <si>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</si>
  <si>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</si>
  <si>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</si>
  <si>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</si>
  <si>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</si>
  <si>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</si>
  <si>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</si>
  <si>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</si>
  <si>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</si>
  <si>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</si>
  <si>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Свод по техническому решению: 3Ф ТТ 5.1 «Демонтаж ПУ с установкой нового интеллектуального 3Ф ОДПУ полукосвенного включения на готовом основании (1 ПУ без шкафа учета)» на территории Ленинградской области</t>
  </si>
  <si>
    <t>Демонтаж ПУ с установкой нового интеллектуального 3Ф ОДПУ полукосвенного включения (1 ПУ без шкафа учета) на территории Ленинградской области (ППО, ПИР, СМР, ПНР)</t>
  </si>
  <si>
    <t>Демонтаж ПУ с установкой нового интеллектуального 3Ф ОДПУ полукосвенного включения (1 ПУ без шкафа учета) на территории Ленинградской области (ПНР ПУ СПД)</t>
  </si>
  <si>
    <t>на ПРЕДПРОЕКТНОЕ ОБСЛЕДОВАНИЕ: Ленинградская область</t>
  </si>
  <si>
    <r>
      <t>Итого с учетом понижающего коэффициента К=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0"/>
        <color rgb="FF000000"/>
        <rFont val="Arial"/>
        <family val="2"/>
        <charset val="204"/>
      </rPr>
      <t xml:space="preserve">0,304816299544837 без НДС  </t>
    </r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</si>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</sst>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#,##0.000;[Red]#,##0.000"/>
    <numFmt numFmtId="169" formatCode="#,##0.00;[Red]#,##0.00"/>
    <numFmt numFmtId="170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1">
    <xf numFmtId="0" fontId="0" fillId="0" borderId="0"/>
    <xf numFmtId="0" fontId="21" fillId="0" borderId="0"/>
    <xf numFmtId="0" fontId="9" fillId="0" borderId="0">
      <alignment horizontal="right" vertical="center"/>
    </xf>
    <xf numFmtId="0" fontId="7" fillId="0" borderId="0">
      <alignment horizontal="left" vertical="center"/>
    </xf>
    <xf numFmtId="0" fontId="7" fillId="0" borderId="0">
      <alignment horizontal="left" vertical="center"/>
    </xf>
    <xf numFmtId="0" fontId="7" fillId="0" borderId="0">
      <alignment horizontal="left" vertical="center"/>
    </xf>
    <xf numFmtId="0" fontId="30" fillId="3" borderId="0">
      <alignment horizontal="center" vertical="center"/>
    </xf>
    <xf numFmtId="0" fontId="30" fillId="3" borderId="0">
      <alignment horizontal="center" vertical="center"/>
    </xf>
    <xf numFmtId="0" fontId="30" fillId="3" borderId="0">
      <alignment horizontal="center" vertical="center"/>
    </xf>
    <xf numFmtId="0" fontId="30" fillId="3" borderId="0">
      <alignment horizontal="center" vertical="center"/>
    </xf>
    <xf numFmtId="170" fontId="32" fillId="0" borderId="0" applyFont="0" applyFill="0" applyBorder="0" applyAlignment="0" applyProtection="0"/>
  </cellStyleXfs>
  <cellXfs count="24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3" fillId="0" borderId="8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16" fontId="3" fillId="0" borderId="16" xfId="0" applyNumberFormat="1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 wrapText="1"/>
    </xf>
    <xf numFmtId="0" fontId="9" fillId="0" borderId="8" xfId="0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4" fontId="9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4" fontId="9" fillId="0" borderId="9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9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18" fillId="0" borderId="0" xfId="0" applyFont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" fontId="19" fillId="0" borderId="28" xfId="0" applyNumberFormat="1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horizontal="right" vertical="center" wrapText="1"/>
    </xf>
    <xf numFmtId="0" fontId="19" fillId="0" borderId="28" xfId="0" applyFont="1" applyBorder="1" applyAlignment="1">
      <alignment vertical="center"/>
    </xf>
    <xf numFmtId="4" fontId="19" fillId="0" borderId="28" xfId="0" applyNumberFormat="1" applyFont="1" applyBorder="1" applyAlignment="1">
      <alignment horizontal="right" vertical="center"/>
    </xf>
    <xf numFmtId="0" fontId="2" fillId="2" borderId="28" xfId="0" applyFont="1" applyFill="1" applyBorder="1" applyAlignment="1">
      <alignment vertical="center" wrapText="1"/>
    </xf>
    <xf numFmtId="0" fontId="19" fillId="2" borderId="28" xfId="0" applyFont="1" applyFill="1" applyBorder="1" applyAlignment="1">
      <alignment horizontal="right" vertical="center" wrapText="1"/>
    </xf>
    <xf numFmtId="4" fontId="5" fillId="0" borderId="28" xfId="0" applyNumberFormat="1" applyFont="1" applyBorder="1" applyAlignment="1">
      <alignment horizontal="right" vertical="center" wrapText="1"/>
    </xf>
    <xf numFmtId="0" fontId="5" fillId="0" borderId="28" xfId="0" applyFont="1" applyBorder="1" applyAlignment="1">
      <alignment vertical="center" wrapText="1"/>
    </xf>
    <xf numFmtId="0" fontId="5" fillId="0" borderId="28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9" fontId="19" fillId="0" borderId="28" xfId="0" applyNumberFormat="1" applyFont="1" applyBorder="1" applyAlignment="1">
      <alignment horizontal="right" vertical="center" wrapText="1"/>
    </xf>
    <xf numFmtId="0" fontId="2" fillId="0" borderId="28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horizontal="right" vertical="center" wrapText="1"/>
    </xf>
    <xf numFmtId="4" fontId="18" fillId="0" borderId="9" xfId="0" applyNumberFormat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49" fontId="22" fillId="0" borderId="0" xfId="1" applyNumberFormat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168" fontId="22" fillId="0" borderId="0" xfId="1" applyNumberFormat="1" applyFont="1" applyAlignment="1">
      <alignment horizontal="right" vertical="center"/>
    </xf>
    <xf numFmtId="168" fontId="22" fillId="0" borderId="0" xfId="1" applyNumberFormat="1" applyFont="1" applyFill="1" applyAlignment="1">
      <alignment horizontal="right" vertical="center"/>
    </xf>
    <xf numFmtId="0" fontId="23" fillId="0" borderId="0" xfId="2" quotePrefix="1" applyFont="1" applyAlignment="1">
      <alignment horizontal="left" vertical="center" wrapText="1"/>
    </xf>
    <xf numFmtId="0" fontId="16" fillId="0" borderId="0" xfId="3" quotePrefix="1" applyFont="1" applyAlignment="1">
      <alignment vertical="center" wrapText="1"/>
    </xf>
    <xf numFmtId="0" fontId="24" fillId="0" borderId="0" xfId="1" applyFont="1" applyAlignment="1">
      <alignment vertical="center" wrapText="1"/>
    </xf>
    <xf numFmtId="0" fontId="25" fillId="0" borderId="0" xfId="1" quotePrefix="1" applyFont="1" applyAlignment="1">
      <alignment horizontal="left" vertical="center" wrapText="1"/>
    </xf>
    <xf numFmtId="0" fontId="24" fillId="0" borderId="0" xfId="1" quotePrefix="1" applyFont="1" applyAlignment="1">
      <alignment horizontal="center" vertical="center" wrapText="1"/>
    </xf>
    <xf numFmtId="0" fontId="24" fillId="0" borderId="0" xfId="1" applyFont="1" applyAlignment="1">
      <alignment horizontal="left" vertical="center" wrapText="1"/>
    </xf>
    <xf numFmtId="0" fontId="16" fillId="0" borderId="0" xfId="4" quotePrefix="1" applyFont="1" applyAlignment="1">
      <alignment horizontal="left" vertical="center" wrapText="1"/>
    </xf>
    <xf numFmtId="0" fontId="16" fillId="0" borderId="0" xfId="3" quotePrefix="1" applyFont="1" applyAlignment="1">
      <alignment horizontal="left" vertical="center" wrapText="1"/>
    </xf>
    <xf numFmtId="0" fontId="16" fillId="0" borderId="0" xfId="5" quotePrefix="1" applyFont="1" applyAlignment="1">
      <alignment horizontal="left" vertical="center" wrapText="1"/>
    </xf>
    <xf numFmtId="0" fontId="16" fillId="0" borderId="0" xfId="5" quotePrefix="1" applyFont="1" applyAlignment="1">
      <alignment vertical="center" wrapText="1"/>
    </xf>
    <xf numFmtId="0" fontId="16" fillId="0" borderId="0" xfId="5" quotePrefix="1" applyFont="1" applyAlignment="1">
      <alignment horizontal="center" vertical="center" wrapText="1"/>
    </xf>
    <xf numFmtId="168" fontId="22" fillId="0" borderId="0" xfId="1" applyNumberFormat="1" applyFont="1" applyAlignment="1">
      <alignment horizontal="center" vertical="center"/>
    </xf>
    <xf numFmtId="168" fontId="26" fillId="0" borderId="0" xfId="1" applyNumberFormat="1" applyFont="1" applyAlignment="1">
      <alignment horizontal="right" vertical="center"/>
    </xf>
    <xf numFmtId="0" fontId="26" fillId="0" borderId="29" xfId="1" applyFont="1" applyBorder="1" applyAlignment="1">
      <alignment horizontal="center" vertical="center"/>
    </xf>
    <xf numFmtId="168" fontId="27" fillId="0" borderId="0" xfId="1" applyNumberFormat="1" applyFont="1" applyAlignment="1">
      <alignment horizontal="center" vertical="center"/>
    </xf>
    <xf numFmtId="169" fontId="22" fillId="0" borderId="0" xfId="1" applyNumberFormat="1" applyFont="1" applyAlignment="1">
      <alignment vertical="center"/>
    </xf>
    <xf numFmtId="0" fontId="22" fillId="0" borderId="0" xfId="1" applyFont="1" applyFill="1" applyAlignment="1">
      <alignment horizontal="center" vertical="center"/>
    </xf>
    <xf numFmtId="49" fontId="22" fillId="0" borderId="0" xfId="1" applyNumberFormat="1" applyFont="1" applyFill="1" applyAlignment="1">
      <alignment horizontal="left" vertical="center"/>
    </xf>
    <xf numFmtId="0" fontId="22" fillId="0" borderId="0" xfId="1" applyFont="1" applyFill="1" applyAlignment="1">
      <alignment horizontal="left" vertical="center"/>
    </xf>
    <xf numFmtId="168" fontId="22" fillId="0" borderId="0" xfId="1" applyNumberFormat="1" applyFont="1" applyFill="1" applyAlignment="1">
      <alignment horizontal="center" vertical="center"/>
    </xf>
    <xf numFmtId="168" fontId="26" fillId="0" borderId="0" xfId="1" applyNumberFormat="1" applyFont="1" applyFill="1" applyAlignment="1">
      <alignment horizontal="center" vertical="center"/>
    </xf>
    <xf numFmtId="2" fontId="28" fillId="0" borderId="0" xfId="1" applyNumberFormat="1" applyFont="1" applyFill="1" applyAlignment="1">
      <alignment horizontal="center" vertical="center" wrapText="1"/>
    </xf>
    <xf numFmtId="49" fontId="22" fillId="0" borderId="29" xfId="1" applyNumberFormat="1" applyFont="1" applyFill="1" applyBorder="1" applyAlignment="1">
      <alignment horizontal="left" vertical="center"/>
    </xf>
    <xf numFmtId="0" fontId="22" fillId="0" borderId="28" xfId="1" applyFont="1" applyFill="1" applyBorder="1" applyAlignment="1">
      <alignment horizontal="center" vertical="center" wrapText="1"/>
    </xf>
    <xf numFmtId="49" fontId="22" fillId="0" borderId="28" xfId="1" applyNumberFormat="1" applyFont="1" applyFill="1" applyBorder="1" applyAlignment="1">
      <alignment horizontal="center" vertical="center" wrapText="1"/>
    </xf>
    <xf numFmtId="168" fontId="22" fillId="0" borderId="28" xfId="1" applyNumberFormat="1" applyFont="1" applyFill="1" applyBorder="1" applyAlignment="1">
      <alignment horizontal="center" vertical="center"/>
    </xf>
    <xf numFmtId="168" fontId="22" fillId="0" borderId="28" xfId="1" applyNumberFormat="1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center" vertical="center"/>
    </xf>
    <xf numFmtId="49" fontId="22" fillId="0" borderId="28" xfId="1" applyNumberFormat="1" applyFont="1" applyFill="1" applyBorder="1" applyAlignment="1">
      <alignment horizontal="center" vertical="center"/>
    </xf>
    <xf numFmtId="0" fontId="26" fillId="0" borderId="28" xfId="1" applyFont="1" applyFill="1" applyBorder="1" applyAlignment="1">
      <alignment horizontal="left" vertical="center" wrapText="1"/>
    </xf>
    <xf numFmtId="0" fontId="31" fillId="0" borderId="28" xfId="6" quotePrefix="1" applyFont="1" applyFill="1" applyBorder="1" applyAlignment="1">
      <alignment horizontal="center" vertical="center" wrapText="1"/>
    </xf>
    <xf numFmtId="0" fontId="31" fillId="0" borderId="28" xfId="7" applyFont="1" applyFill="1" applyBorder="1" applyAlignment="1">
      <alignment horizontal="left" vertical="center" wrapText="1"/>
    </xf>
    <xf numFmtId="0" fontId="31" fillId="0" borderId="28" xfId="8" quotePrefix="1" applyFont="1" applyFill="1" applyBorder="1" applyAlignment="1">
      <alignment horizontal="left" vertical="center" wrapText="1"/>
    </xf>
    <xf numFmtId="169" fontId="31" fillId="0" borderId="28" xfId="9" applyNumberFormat="1" applyFont="1" applyFill="1" applyBorder="1" applyAlignment="1">
      <alignment horizontal="right" vertical="center" wrapText="1"/>
    </xf>
    <xf numFmtId="169" fontId="22" fillId="0" borderId="28" xfId="10" applyNumberFormat="1" applyFont="1" applyFill="1" applyBorder="1" applyAlignment="1">
      <alignment horizontal="right" vertical="center"/>
    </xf>
    <xf numFmtId="169" fontId="22" fillId="0" borderId="28" xfId="1" applyNumberFormat="1" applyFont="1" applyFill="1" applyBorder="1" applyAlignment="1">
      <alignment horizontal="right" vertical="center" wrapText="1"/>
    </xf>
    <xf numFmtId="49" fontId="27" fillId="0" borderId="28" xfId="1" applyNumberFormat="1" applyFont="1" applyFill="1" applyBorder="1" applyAlignment="1">
      <alignment horizontal="center" vertical="center"/>
    </xf>
    <xf numFmtId="0" fontId="33" fillId="0" borderId="28" xfId="1" applyFont="1" applyFill="1" applyBorder="1" applyAlignment="1">
      <alignment horizontal="left" vertical="center" wrapText="1"/>
    </xf>
    <xf numFmtId="169" fontId="26" fillId="0" borderId="28" xfId="1" applyNumberFormat="1" applyFont="1" applyFill="1" applyBorder="1" applyAlignment="1">
      <alignment horizontal="right" vertical="center"/>
    </xf>
    <xf numFmtId="0" fontId="22" fillId="0" borderId="28" xfId="1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left" vertical="center" wrapText="1"/>
    </xf>
    <xf numFmtId="49" fontId="22" fillId="0" borderId="28" xfId="1" applyNumberFormat="1" applyFont="1" applyFill="1" applyBorder="1" applyAlignment="1">
      <alignment horizontal="center" vertical="center" wrapText="1"/>
    </xf>
    <xf numFmtId="0" fontId="26" fillId="0" borderId="28" xfId="1" applyFont="1" applyFill="1" applyBorder="1" applyAlignment="1">
      <alignment horizontal="left" vertical="center" wrapText="1"/>
    </xf>
    <xf numFmtId="0" fontId="33" fillId="0" borderId="28" xfId="1" applyFont="1" applyFill="1" applyBorder="1" applyAlignment="1">
      <alignment horizontal="center" vertical="center"/>
    </xf>
    <xf numFmtId="49" fontId="33" fillId="0" borderId="28" xfId="1" applyNumberFormat="1" applyFont="1" applyFill="1" applyBorder="1" applyAlignment="1">
      <alignment horizontal="center" vertical="center"/>
    </xf>
    <xf numFmtId="49" fontId="22" fillId="0" borderId="28" xfId="1" applyNumberFormat="1" applyFont="1" applyFill="1" applyBorder="1" applyAlignment="1">
      <alignment horizontal="left" vertical="center" wrapText="1"/>
    </xf>
    <xf numFmtId="169" fontId="22" fillId="0" borderId="28" xfId="1" applyNumberFormat="1" applyFont="1" applyFill="1" applyBorder="1" applyAlignment="1">
      <alignment vertical="center"/>
    </xf>
    <xf numFmtId="169" fontId="22" fillId="0" borderId="28" xfId="1" applyNumberFormat="1" applyFont="1" applyFill="1" applyBorder="1" applyAlignment="1">
      <alignment vertical="center" wrapText="1"/>
    </xf>
    <xf numFmtId="169" fontId="26" fillId="0" borderId="28" xfId="1" applyNumberFormat="1" applyFont="1" applyFill="1" applyBorder="1" applyAlignment="1">
      <alignment vertical="center"/>
    </xf>
    <xf numFmtId="0" fontId="26" fillId="0" borderId="28" xfId="1" applyFont="1" applyFill="1" applyBorder="1" applyAlignment="1">
      <alignment horizontal="center" vertical="center"/>
    </xf>
    <xf numFmtId="49" fontId="26" fillId="0" borderId="28" xfId="1" applyNumberFormat="1" applyFont="1" applyFill="1" applyBorder="1" applyAlignment="1">
      <alignment horizontal="left" vertical="center"/>
    </xf>
    <xf numFmtId="169" fontId="26" fillId="0" borderId="28" xfId="1" applyNumberFormat="1" applyFont="1" applyFill="1" applyBorder="1" applyAlignment="1">
      <alignment horizontal="right" vertical="center" wrapText="1"/>
    </xf>
    <xf numFmtId="168" fontId="26" fillId="0" borderId="28" xfId="1" applyNumberFormat="1" applyFont="1" applyFill="1" applyBorder="1" applyAlignment="1">
      <alignment horizontal="right" vertical="center" wrapText="1"/>
    </xf>
    <xf numFmtId="49" fontId="22" fillId="0" borderId="28" xfId="1" applyNumberFormat="1" applyFont="1" applyFill="1" applyBorder="1" applyAlignment="1">
      <alignment horizontal="left" vertical="center"/>
    </xf>
    <xf numFmtId="0" fontId="19" fillId="0" borderId="2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9" xfId="0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9" xfId="0" applyFont="1" applyBorder="1" applyAlignment="1">
      <alignment horizontal="right" vertical="center" wrapText="1"/>
    </xf>
    <xf numFmtId="0" fontId="12" fillId="0" borderId="5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0" fontId="15" fillId="0" borderId="9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/>
    </xf>
  </cellXfs>
  <cellStyles count="11">
    <cellStyle name="S15" xfId="7" xr:uid="{E53BA3AA-24DF-4175-9FF1-2C7E59211CFF}"/>
    <cellStyle name="S16" xfId="8" xr:uid="{EC6C4147-2F07-4FE6-ACA0-E321EACEC4C4}"/>
    <cellStyle name="S17" xfId="9" xr:uid="{DB1CC2D9-B401-48E9-922B-925995B4913C}"/>
    <cellStyle name="S18" xfId="6" xr:uid="{A109A9D8-37A6-4E25-B184-61AF1742E37A}"/>
    <cellStyle name="S2" xfId="2" xr:uid="{5C4FB2BD-B825-4CEF-A893-C67ED9C8C2C4}"/>
    <cellStyle name="S3" xfId="3" xr:uid="{6B6E9BDC-F7BF-43BE-AEDA-EBF7E21CCBE9}"/>
    <cellStyle name="S4" xfId="4" xr:uid="{1B2F91DB-AD4E-4A45-A2C8-B0FE25520505}"/>
    <cellStyle name="S5" xfId="5" xr:uid="{01493F90-B530-411D-BC05-9F4F3ABBD04F}"/>
    <cellStyle name="Обычный" xfId="0" builtinId="0"/>
    <cellStyle name="Обычный 2" xfId="1" xr:uid="{7F16DB23-8D70-4670-8F15-46880BCF89EE}"/>
    <cellStyle name="Финансовый 2" xfId="10" xr:uid="{BA247146-F084-4A78-85D8-A077BB3F8D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5.1%20&#1057;&#1055;&#1073;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ОДПУполукосв тек"/>
      <sheetName val="комплекс1"/>
      <sheetName val="ППО"/>
      <sheetName val="ПИР"/>
      <sheetName val="комплекс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3206A-95F8-4226-B045-DE638ADD4954}">
  <dimension ref="A1:D10"/>
  <sheetViews>
    <sheetView tabSelected="1" workbookViewId="0">
      <selection activeCell="C25" sqref="C25"/>
    </sheetView>
  </sheetViews>
  <sheetFormatPr defaultRowHeight="15" x14ac:dyDescent="0.25"/>
  <cols>
    <col min="2" max="2" width="12.140625" customWidth="1"/>
    <col min="3" max="3" width="118.5703125" customWidth="1"/>
    <col min="4" max="4" width="29.5703125" customWidth="1"/>
  </cols>
  <sheetData>
    <row r="1" spans="1:4" ht="15.75" x14ac:dyDescent="0.25">
      <c r="A1" s="118"/>
      <c r="B1" s="118"/>
      <c r="C1" s="118"/>
      <c r="D1" s="118"/>
    </row>
    <row r="2" spans="1:4" ht="40.5" customHeight="1" x14ac:dyDescent="0.25">
      <c r="A2" s="118" t="s">
        <v>384</v>
      </c>
      <c r="B2" s="118"/>
      <c r="C2" s="118"/>
      <c r="D2" s="118"/>
    </row>
    <row r="3" spans="1:4" ht="15.75" customHeight="1" x14ac:dyDescent="0.25">
      <c r="A3" s="118"/>
      <c r="B3" s="118"/>
      <c r="C3" s="118"/>
      <c r="D3" s="118"/>
    </row>
    <row r="4" spans="1:4" ht="16.5" thickBot="1" x14ac:dyDescent="0.3">
      <c r="A4" s="4"/>
      <c r="B4" s="4"/>
      <c r="C4" s="144"/>
      <c r="D4" s="4"/>
    </row>
    <row r="5" spans="1:4" ht="15.75" x14ac:dyDescent="0.25">
      <c r="A5" s="145" t="s">
        <v>324</v>
      </c>
      <c r="B5" s="146" t="s">
        <v>325</v>
      </c>
      <c r="C5" s="146" t="s">
        <v>326</v>
      </c>
      <c r="D5" s="147" t="s">
        <v>327</v>
      </c>
    </row>
    <row r="6" spans="1:4" ht="16.5" thickBot="1" x14ac:dyDescent="0.3">
      <c r="A6" s="148" t="s">
        <v>328</v>
      </c>
      <c r="B6" s="149"/>
      <c r="C6" s="149"/>
      <c r="D6" s="150" t="s">
        <v>329</v>
      </c>
    </row>
    <row r="7" spans="1:4" ht="32.25" thickBot="1" x14ac:dyDescent="0.3">
      <c r="A7" s="151">
        <v>1</v>
      </c>
      <c r="B7" s="152" t="s">
        <v>330</v>
      </c>
      <c r="C7" s="219" t="s">
        <v>385</v>
      </c>
      <c r="D7" s="153">
        <f>комплекс1!P369</f>
        <v>37637.33</v>
      </c>
    </row>
    <row r="8" spans="1:4" ht="32.25" thickBot="1" x14ac:dyDescent="0.3">
      <c r="A8" s="154">
        <v>2</v>
      </c>
      <c r="B8" s="151" t="s">
        <v>331</v>
      </c>
      <c r="C8" s="220" t="s">
        <v>386</v>
      </c>
      <c r="D8" s="155">
        <f>комплекс2!P65</f>
        <v>1419.31</v>
      </c>
    </row>
    <row r="9" spans="1:4" ht="16.5" thickBot="1" x14ac:dyDescent="0.3">
      <c r="A9" s="156"/>
      <c r="B9" s="157"/>
      <c r="C9" s="158" t="s">
        <v>332</v>
      </c>
      <c r="D9" s="159">
        <f>SUM(D7:D8)</f>
        <v>39056.639999999999</v>
      </c>
    </row>
    <row r="10" spans="1:4" ht="16.5" thickBot="1" x14ac:dyDescent="0.3">
      <c r="A10" s="156"/>
      <c r="B10" s="157"/>
      <c r="C10" s="158" t="s">
        <v>333</v>
      </c>
      <c r="D10" s="159">
        <f>D9*1.2</f>
        <v>46867.968000000001</v>
      </c>
    </row>
  </sheetData>
  <mergeCells count="5">
    <mergeCell ref="A1:D1"/>
    <mergeCell ref="A2:D2"/>
    <mergeCell ref="A3:D3"/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14E43-6D14-44A2-9D7B-B0724F2C8FC3}">
  <dimension ref="A1:H51"/>
  <sheetViews>
    <sheetView topLeftCell="A31" workbookViewId="0">
      <selection activeCell="G39" sqref="G39"/>
    </sheetView>
  </sheetViews>
  <sheetFormatPr defaultRowHeight="15" x14ac:dyDescent="0.25"/>
  <cols>
    <col min="1" max="1" width="5.140625" style="8" customWidth="1"/>
    <col min="2" max="2" width="26.7109375" style="8" customWidth="1"/>
    <col min="3" max="3" width="42.42578125" style="8" customWidth="1"/>
    <col min="4" max="4" width="13.28515625" style="8" customWidth="1"/>
    <col min="5" max="5" width="13.7109375" style="8" customWidth="1"/>
    <col min="6" max="6" width="14" style="8" customWidth="1"/>
    <col min="7" max="7" width="13.5703125" style="8" customWidth="1"/>
    <col min="8" max="8" width="17" style="8" customWidth="1"/>
    <col min="9" max="16384" width="9.140625" style="8"/>
  </cols>
  <sheetData>
    <row r="1" spans="1:8" x14ac:dyDescent="0.25">
      <c r="A1" s="160"/>
      <c r="B1" s="161"/>
      <c r="C1" s="162"/>
      <c r="D1" s="163"/>
      <c r="E1" s="163"/>
      <c r="F1" s="164"/>
      <c r="G1" s="163"/>
      <c r="H1" s="163"/>
    </row>
    <row r="2" spans="1:8" ht="15" customHeight="1" x14ac:dyDescent="0.25">
      <c r="A2" s="165"/>
      <c r="B2" s="165"/>
      <c r="C2" s="166"/>
      <c r="D2" s="167"/>
      <c r="E2" s="168" t="s">
        <v>334</v>
      </c>
      <c r="F2" s="168"/>
      <c r="G2" s="169"/>
      <c r="H2" s="169"/>
    </row>
    <row r="3" spans="1:8" ht="24.75" customHeight="1" x14ac:dyDescent="0.25">
      <c r="A3" s="167"/>
      <c r="B3" s="167"/>
      <c r="C3" s="167"/>
      <c r="D3" s="167"/>
      <c r="E3" s="170" t="s">
        <v>335</v>
      </c>
      <c r="F3" s="170"/>
      <c r="G3" s="170"/>
      <c r="H3" s="170"/>
    </row>
    <row r="4" spans="1:8" ht="15" customHeight="1" x14ac:dyDescent="0.25">
      <c r="A4" s="171"/>
      <c r="B4" s="171"/>
      <c r="C4" s="166"/>
      <c r="D4" s="166"/>
      <c r="E4" s="172" t="s">
        <v>336</v>
      </c>
      <c r="F4" s="172"/>
      <c r="G4" s="172"/>
      <c r="H4" s="172"/>
    </row>
    <row r="5" spans="1:8" x14ac:dyDescent="0.25">
      <c r="A5" s="173"/>
      <c r="B5" s="173"/>
      <c r="C5" s="173"/>
      <c r="D5" s="174"/>
      <c r="E5" s="174"/>
      <c r="F5" s="175"/>
      <c r="G5" s="175"/>
      <c r="H5" s="175"/>
    </row>
    <row r="6" spans="1:8" x14ac:dyDescent="0.25">
      <c r="A6" s="160"/>
      <c r="B6" s="161"/>
      <c r="C6" s="162"/>
      <c r="D6" s="163"/>
      <c r="E6" s="163"/>
      <c r="F6" s="164"/>
      <c r="G6" s="163"/>
      <c r="H6" s="163"/>
    </row>
    <row r="7" spans="1:8" x14ac:dyDescent="0.25">
      <c r="A7" s="160"/>
      <c r="B7" s="161"/>
      <c r="C7" s="162"/>
      <c r="D7" s="176"/>
      <c r="E7" s="176"/>
      <c r="F7" s="176"/>
      <c r="G7" s="176"/>
      <c r="H7" s="177"/>
    </row>
    <row r="8" spans="1:8" x14ac:dyDescent="0.25">
      <c r="A8" s="160"/>
      <c r="B8" s="161"/>
      <c r="C8" s="162"/>
      <c r="D8" s="176"/>
      <c r="E8" s="176"/>
      <c r="F8" s="176"/>
      <c r="G8" s="176"/>
      <c r="H8" s="177"/>
    </row>
    <row r="9" spans="1:8" x14ac:dyDescent="0.25">
      <c r="A9" s="160"/>
      <c r="B9" s="161" t="s">
        <v>337</v>
      </c>
      <c r="C9" s="178" t="s">
        <v>338</v>
      </c>
      <c r="D9" s="178"/>
      <c r="E9" s="178"/>
      <c r="F9" s="178"/>
      <c r="G9" s="178"/>
      <c r="H9" s="176"/>
    </row>
    <row r="10" spans="1:8" x14ac:dyDescent="0.25">
      <c r="A10" s="160"/>
      <c r="B10" s="161"/>
      <c r="C10" s="162"/>
      <c r="D10" s="179" t="s">
        <v>339</v>
      </c>
      <c r="E10" s="163"/>
      <c r="F10" s="176"/>
      <c r="G10" s="176"/>
      <c r="H10" s="176"/>
    </row>
    <row r="11" spans="1:8" x14ac:dyDescent="0.25">
      <c r="A11" s="160"/>
      <c r="B11" s="161"/>
      <c r="C11" s="162"/>
      <c r="D11" s="176"/>
      <c r="E11" s="179"/>
      <c r="F11" s="176"/>
      <c r="G11" s="176"/>
      <c r="H11" s="176"/>
    </row>
    <row r="12" spans="1:8" x14ac:dyDescent="0.25">
      <c r="A12" s="160"/>
      <c r="B12" s="161" t="s">
        <v>340</v>
      </c>
      <c r="C12" s="162"/>
      <c r="D12" s="180">
        <f>H49</f>
        <v>46867.967998754248</v>
      </c>
      <c r="E12" s="176" t="s">
        <v>31</v>
      </c>
      <c r="F12" s="176"/>
      <c r="G12" s="176"/>
      <c r="H12" s="176"/>
    </row>
    <row r="13" spans="1:8" x14ac:dyDescent="0.25">
      <c r="A13" s="181"/>
      <c r="B13" s="182"/>
      <c r="C13" s="183"/>
      <c r="D13" s="164"/>
      <c r="E13" s="164"/>
      <c r="F13" s="164"/>
      <c r="G13" s="184"/>
      <c r="H13" s="184"/>
    </row>
    <row r="14" spans="1:8" x14ac:dyDescent="0.25">
      <c r="A14" s="181"/>
      <c r="B14" s="182"/>
      <c r="C14" s="183"/>
      <c r="D14" s="185" t="s">
        <v>341</v>
      </c>
      <c r="E14" s="164"/>
      <c r="F14" s="184"/>
      <c r="G14" s="184"/>
      <c r="H14" s="184"/>
    </row>
    <row r="15" spans="1:8" ht="34.5" customHeight="1" x14ac:dyDescent="0.25">
      <c r="A15" s="186" t="str">
        <f>комплекс1!A20</f>
        <v>Демонтаж ПУ с установкой нового интеллектуального 3Ф ОДПУ полукосвенного включения (1 ПУ без шкафа учета) на территории Ленинградской области</v>
      </c>
      <c r="B15" s="186"/>
      <c r="C15" s="186"/>
      <c r="D15" s="186"/>
      <c r="E15" s="186"/>
      <c r="F15" s="186"/>
      <c r="G15" s="186"/>
      <c r="H15" s="186"/>
    </row>
    <row r="16" spans="1:8" x14ac:dyDescent="0.25">
      <c r="A16" s="183"/>
      <c r="B16" s="187" t="s">
        <v>342</v>
      </c>
      <c r="C16" s="187"/>
      <c r="D16" s="164"/>
      <c r="E16" s="184"/>
      <c r="F16" s="184"/>
      <c r="G16" s="184"/>
      <c r="H16" s="184"/>
    </row>
    <row r="17" spans="1:8" x14ac:dyDescent="0.25">
      <c r="A17" s="188" t="s">
        <v>343</v>
      </c>
      <c r="B17" s="189" t="s">
        <v>344</v>
      </c>
      <c r="C17" s="188" t="s">
        <v>345</v>
      </c>
      <c r="D17" s="190" t="s">
        <v>47</v>
      </c>
      <c r="E17" s="190"/>
      <c r="F17" s="190"/>
      <c r="G17" s="190"/>
      <c r="H17" s="191" t="s">
        <v>346</v>
      </c>
    </row>
    <row r="18" spans="1:8" x14ac:dyDescent="0.25">
      <c r="A18" s="188"/>
      <c r="B18" s="189"/>
      <c r="C18" s="188"/>
      <c r="D18" s="191" t="s">
        <v>347</v>
      </c>
      <c r="E18" s="191" t="s">
        <v>348</v>
      </c>
      <c r="F18" s="191" t="s">
        <v>349</v>
      </c>
      <c r="G18" s="191" t="s">
        <v>350</v>
      </c>
      <c r="H18" s="191"/>
    </row>
    <row r="19" spans="1:8" x14ac:dyDescent="0.25">
      <c r="A19" s="188"/>
      <c r="B19" s="189"/>
      <c r="C19" s="188"/>
      <c r="D19" s="191"/>
      <c r="E19" s="191"/>
      <c r="F19" s="191"/>
      <c r="G19" s="191"/>
      <c r="H19" s="191"/>
    </row>
    <row r="20" spans="1:8" x14ac:dyDescent="0.25">
      <c r="A20" s="188"/>
      <c r="B20" s="189"/>
      <c r="C20" s="188"/>
      <c r="D20" s="191"/>
      <c r="E20" s="191"/>
      <c r="F20" s="191"/>
      <c r="G20" s="191"/>
      <c r="H20" s="191"/>
    </row>
    <row r="21" spans="1:8" x14ac:dyDescent="0.25">
      <c r="A21" s="192">
        <v>1</v>
      </c>
      <c r="B21" s="193">
        <v>2</v>
      </c>
      <c r="C21" s="192">
        <v>3</v>
      </c>
      <c r="D21" s="192">
        <v>4</v>
      </c>
      <c r="E21" s="192">
        <v>5</v>
      </c>
      <c r="F21" s="192">
        <v>6</v>
      </c>
      <c r="G21" s="192">
        <v>7</v>
      </c>
      <c r="H21" s="192">
        <v>8</v>
      </c>
    </row>
    <row r="22" spans="1:8" x14ac:dyDescent="0.25">
      <c r="A22" s="194" t="s">
        <v>351</v>
      </c>
      <c r="B22" s="194"/>
      <c r="C22" s="194"/>
      <c r="D22" s="194"/>
      <c r="E22" s="194"/>
      <c r="F22" s="194"/>
      <c r="G22" s="194"/>
      <c r="H22" s="194"/>
    </row>
    <row r="23" spans="1:8" ht="30" x14ac:dyDescent="0.25">
      <c r="A23" s="195">
        <v>1</v>
      </c>
      <c r="B23" s="196" t="s">
        <v>352</v>
      </c>
      <c r="C23" s="197" t="s">
        <v>353</v>
      </c>
      <c r="D23" s="198">
        <f>комплекс1!$P$338*комплекс1!$O$365</f>
        <v>692.70393008773806</v>
      </c>
      <c r="E23" s="198">
        <f>комплекс1!$P$346*комплекс1!$O$365</f>
        <v>11834.555745228903</v>
      </c>
      <c r="F23" s="199"/>
      <c r="G23" s="199"/>
      <c r="H23" s="200">
        <f>SUM(D23:G23)</f>
        <v>12527.259675316642</v>
      </c>
    </row>
    <row r="24" spans="1:8" ht="30" x14ac:dyDescent="0.25">
      <c r="A24" s="195">
        <v>2</v>
      </c>
      <c r="B24" s="196" t="s">
        <v>352</v>
      </c>
      <c r="C24" s="197" t="s">
        <v>354</v>
      </c>
      <c r="D24" s="198"/>
      <c r="E24" s="198"/>
      <c r="F24" s="199">
        <f>комплекс1!P354</f>
        <v>21509.03</v>
      </c>
      <c r="G24" s="199"/>
      <c r="H24" s="200">
        <f t="shared" ref="H24:H25" si="0">SUM(D24:G24)</f>
        <v>21509.03</v>
      </c>
    </row>
    <row r="25" spans="1:8" ht="30" x14ac:dyDescent="0.25">
      <c r="A25" s="195">
        <v>3</v>
      </c>
      <c r="B25" s="196" t="s">
        <v>352</v>
      </c>
      <c r="C25" s="197" t="s">
        <v>355</v>
      </c>
      <c r="D25" s="198"/>
      <c r="E25" s="198"/>
      <c r="F25" s="199"/>
      <c r="G25" s="198">
        <f>комплекс1!$P$356*комплекс1!$O$365</f>
        <v>2109.390323645232</v>
      </c>
      <c r="H25" s="200">
        <f t="shared" si="0"/>
        <v>2109.390323645232</v>
      </c>
    </row>
    <row r="26" spans="1:8" x14ac:dyDescent="0.25">
      <c r="A26" s="201"/>
      <c r="B26" s="201"/>
      <c r="C26" s="202" t="s">
        <v>356</v>
      </c>
      <c r="D26" s="203">
        <f>SUM(D23:D25)</f>
        <v>692.70393008773806</v>
      </c>
      <c r="E26" s="203">
        <f t="shared" ref="E26:H26" si="1">SUM(E23:E25)</f>
        <v>11834.555745228903</v>
      </c>
      <c r="F26" s="203">
        <f t="shared" si="1"/>
        <v>21509.03</v>
      </c>
      <c r="G26" s="203">
        <f t="shared" si="1"/>
        <v>2109.390323645232</v>
      </c>
      <c r="H26" s="203">
        <f t="shared" si="1"/>
        <v>36145.679998961874</v>
      </c>
    </row>
    <row r="27" spans="1:8" x14ac:dyDescent="0.25">
      <c r="A27" s="193"/>
      <c r="B27" s="193"/>
      <c r="C27" s="202" t="s">
        <v>357</v>
      </c>
      <c r="D27" s="203">
        <f>D26</f>
        <v>692.70393008773806</v>
      </c>
      <c r="E27" s="203">
        <f>E26</f>
        <v>11834.555745228903</v>
      </c>
      <c r="F27" s="203">
        <f>F26</f>
        <v>21509.03</v>
      </c>
      <c r="G27" s="203">
        <f>G26</f>
        <v>2109.390323645232</v>
      </c>
      <c r="H27" s="203">
        <f>SUM(D27:G27)</f>
        <v>36145.679998961874</v>
      </c>
    </row>
    <row r="28" spans="1:8" x14ac:dyDescent="0.25">
      <c r="A28" s="194" t="s">
        <v>358</v>
      </c>
      <c r="B28" s="194"/>
      <c r="C28" s="194"/>
      <c r="D28" s="194"/>
      <c r="E28" s="194"/>
      <c r="F28" s="194"/>
      <c r="G28" s="194"/>
      <c r="H28" s="194"/>
    </row>
    <row r="29" spans="1:8" ht="30" x14ac:dyDescent="0.25">
      <c r="A29" s="204">
        <v>4</v>
      </c>
      <c r="B29" s="196" t="s">
        <v>359</v>
      </c>
      <c r="C29" s="205" t="s">
        <v>360</v>
      </c>
      <c r="D29" s="200"/>
      <c r="E29" s="200"/>
      <c r="F29" s="200"/>
      <c r="G29" s="200">
        <f>комплекс2!P65</f>
        <v>1419.31</v>
      </c>
      <c r="H29" s="200">
        <f t="shared" ref="H29" si="2">SUM(D29:G29)</f>
        <v>1419.31</v>
      </c>
    </row>
    <row r="30" spans="1:8" ht="30" x14ac:dyDescent="0.25">
      <c r="A30" s="204">
        <v>5</v>
      </c>
      <c r="B30" s="205" t="s">
        <v>361</v>
      </c>
      <c r="C30" s="205" t="s">
        <v>362</v>
      </c>
      <c r="D30" s="200"/>
      <c r="E30" s="200">
        <v>0</v>
      </c>
      <c r="F30" s="200"/>
      <c r="G30" s="200"/>
      <c r="H30" s="200">
        <v>0</v>
      </c>
    </row>
    <row r="31" spans="1:8" x14ac:dyDescent="0.25">
      <c r="A31" s="204"/>
      <c r="B31" s="206"/>
      <c r="C31" s="207" t="s">
        <v>363</v>
      </c>
      <c r="D31" s="203">
        <f>SUM(D29:D30)</f>
        <v>0</v>
      </c>
      <c r="E31" s="203">
        <f>SUM(E29:E30)</f>
        <v>0</v>
      </c>
      <c r="F31" s="203">
        <f>SUM(F29:F30)</f>
        <v>0</v>
      </c>
      <c r="G31" s="203">
        <f>SUM(G29:G30)</f>
        <v>1419.31</v>
      </c>
      <c r="H31" s="203">
        <f>SUM(H29:H30)</f>
        <v>1419.31</v>
      </c>
    </row>
    <row r="32" spans="1:8" x14ac:dyDescent="0.25">
      <c r="A32" s="208"/>
      <c r="B32" s="209"/>
      <c r="C32" s="202" t="s">
        <v>364</v>
      </c>
      <c r="D32" s="203">
        <f>D27+D31</f>
        <v>692.70393008773806</v>
      </c>
      <c r="E32" s="203">
        <f>E27+E31</f>
        <v>11834.555745228903</v>
      </c>
      <c r="F32" s="203">
        <f>F27+F31</f>
        <v>21509.03</v>
      </c>
      <c r="G32" s="203">
        <f>G27+G31</f>
        <v>3528.7003236452319</v>
      </c>
      <c r="H32" s="203">
        <f>SUM(D32:G32)</f>
        <v>37564.989998961872</v>
      </c>
    </row>
    <row r="33" spans="1:8" x14ac:dyDescent="0.25">
      <c r="A33" s="194" t="s">
        <v>365</v>
      </c>
      <c r="B33" s="194"/>
      <c r="C33" s="194"/>
      <c r="D33" s="194"/>
      <c r="E33" s="194"/>
      <c r="F33" s="194"/>
      <c r="G33" s="194"/>
      <c r="H33" s="194"/>
    </row>
    <row r="34" spans="1:8" ht="30" x14ac:dyDescent="0.25">
      <c r="A34" s="204">
        <v>6</v>
      </c>
      <c r="B34" s="210" t="s">
        <v>366</v>
      </c>
      <c r="C34" s="205" t="s">
        <v>367</v>
      </c>
      <c r="D34" s="211"/>
      <c r="E34" s="211"/>
      <c r="F34" s="211"/>
      <c r="G34" s="212">
        <v>0</v>
      </c>
      <c r="H34" s="212">
        <f>SUM(G34)</f>
        <v>0</v>
      </c>
    </row>
    <row r="35" spans="1:8" x14ac:dyDescent="0.25">
      <c r="A35" s="204">
        <v>7</v>
      </c>
      <c r="B35" s="210"/>
      <c r="C35" s="205"/>
      <c r="D35" s="211"/>
      <c r="E35" s="211"/>
      <c r="F35" s="211"/>
      <c r="G35" s="212"/>
      <c r="H35" s="212">
        <v>0</v>
      </c>
    </row>
    <row r="36" spans="1:8" x14ac:dyDescent="0.25">
      <c r="A36" s="204"/>
      <c r="B36" s="210"/>
      <c r="C36" s="207" t="s">
        <v>368</v>
      </c>
      <c r="D36" s="211">
        <f>D34+D35</f>
        <v>0</v>
      </c>
      <c r="E36" s="211">
        <f>E34+E35</f>
        <v>0</v>
      </c>
      <c r="F36" s="211">
        <f>F34+F35</f>
        <v>0</v>
      </c>
      <c r="G36" s="212">
        <f>G34+G35</f>
        <v>0</v>
      </c>
      <c r="H36" s="212">
        <f>SUM(D36:G36)</f>
        <v>0</v>
      </c>
    </row>
    <row r="37" spans="1:8" x14ac:dyDescent="0.25">
      <c r="A37" s="192"/>
      <c r="B37" s="193"/>
      <c r="C37" s="202" t="s">
        <v>369</v>
      </c>
      <c r="D37" s="213">
        <f>D36+D32</f>
        <v>692.70393008773806</v>
      </c>
      <c r="E37" s="213">
        <f>E32+E36</f>
        <v>11834.555745228903</v>
      </c>
      <c r="F37" s="213">
        <f>F32+F36</f>
        <v>21509.03</v>
      </c>
      <c r="G37" s="213">
        <f>G32+G36</f>
        <v>3528.7003236452319</v>
      </c>
      <c r="H37" s="213">
        <f>SUM(D37:G37)</f>
        <v>37564.989998961872</v>
      </c>
    </row>
    <row r="38" spans="1:8" x14ac:dyDescent="0.25">
      <c r="A38" s="194" t="s">
        <v>370</v>
      </c>
      <c r="B38" s="194"/>
      <c r="C38" s="194"/>
      <c r="D38" s="194"/>
      <c r="E38" s="194"/>
      <c r="F38" s="194"/>
      <c r="G38" s="194"/>
      <c r="H38" s="194"/>
    </row>
    <row r="39" spans="1:8" x14ac:dyDescent="0.25">
      <c r="A39" s="192">
        <v>8</v>
      </c>
      <c r="B39" s="196" t="s">
        <v>371</v>
      </c>
      <c r="C39" s="205" t="s">
        <v>372</v>
      </c>
      <c r="D39" s="203"/>
      <c r="E39" s="203"/>
      <c r="F39" s="203"/>
      <c r="G39" s="212">
        <f>ППО!J12</f>
        <v>522.08000000000004</v>
      </c>
      <c r="H39" s="203">
        <f>SUM(D39:G39)</f>
        <v>522.08000000000004</v>
      </c>
    </row>
    <row r="40" spans="1:8" x14ac:dyDescent="0.25">
      <c r="A40" s="192">
        <v>9</v>
      </c>
      <c r="B40" s="196" t="s">
        <v>283</v>
      </c>
      <c r="C40" s="205" t="s">
        <v>373</v>
      </c>
      <c r="D40" s="203"/>
      <c r="E40" s="203"/>
      <c r="F40" s="203"/>
      <c r="G40" s="212">
        <f>ПИР!H26</f>
        <v>969.57</v>
      </c>
      <c r="H40" s="203">
        <f>SUM(D40:G40)</f>
        <v>969.57</v>
      </c>
    </row>
    <row r="41" spans="1:8" x14ac:dyDescent="0.25">
      <c r="A41" s="192"/>
      <c r="B41" s="206"/>
      <c r="C41" s="202" t="s">
        <v>374</v>
      </c>
      <c r="D41" s="203">
        <f>SUM(D39:D39)</f>
        <v>0</v>
      </c>
      <c r="E41" s="203">
        <f>SUM(E39:E39)</f>
        <v>0</v>
      </c>
      <c r="F41" s="203">
        <f>SUM(F39:F39)</f>
        <v>0</v>
      </c>
      <c r="G41" s="203">
        <f>SUM(G39:G40)</f>
        <v>1491.65</v>
      </c>
      <c r="H41" s="203">
        <f>SUM(D41:G41)</f>
        <v>1491.65</v>
      </c>
    </row>
    <row r="42" spans="1:8" x14ac:dyDescent="0.25">
      <c r="A42" s="192"/>
      <c r="B42" s="206"/>
      <c r="C42" s="202" t="s">
        <v>375</v>
      </c>
      <c r="D42" s="203">
        <f>D37+D41</f>
        <v>692.70393008773806</v>
      </c>
      <c r="E42" s="203">
        <f>E37+E41</f>
        <v>11834.555745228903</v>
      </c>
      <c r="F42" s="203">
        <f>F37+F41</f>
        <v>21509.03</v>
      </c>
      <c r="G42" s="203">
        <f>G37+G41</f>
        <v>5020.3503236452325</v>
      </c>
      <c r="H42" s="203">
        <f>SUM(D42:G42)</f>
        <v>39056.639998961873</v>
      </c>
    </row>
    <row r="43" spans="1:8" x14ac:dyDescent="0.25">
      <c r="A43" s="194" t="s">
        <v>376</v>
      </c>
      <c r="B43" s="194"/>
      <c r="C43" s="194"/>
      <c r="D43" s="194"/>
      <c r="E43" s="194"/>
      <c r="F43" s="194"/>
      <c r="G43" s="194"/>
      <c r="H43" s="194"/>
    </row>
    <row r="44" spans="1:8" x14ac:dyDescent="0.25">
      <c r="A44" s="204">
        <v>10</v>
      </c>
      <c r="B44" s="210"/>
      <c r="C44" s="205"/>
      <c r="D44" s="200"/>
      <c r="E44" s="200"/>
      <c r="F44" s="200"/>
      <c r="G44" s="200"/>
      <c r="H44" s="200"/>
    </row>
    <row r="45" spans="1:8" x14ac:dyDescent="0.25">
      <c r="A45" s="214"/>
      <c r="B45" s="215"/>
      <c r="C45" s="207" t="s">
        <v>377</v>
      </c>
      <c r="D45" s="216">
        <f>D42+D44</f>
        <v>692.70393008773806</v>
      </c>
      <c r="E45" s="216">
        <f>E42+E44</f>
        <v>11834.555745228903</v>
      </c>
      <c r="F45" s="216">
        <f>F42+F44</f>
        <v>21509.03</v>
      </c>
      <c r="G45" s="216">
        <f>G42+G44</f>
        <v>5020.3503236452325</v>
      </c>
      <c r="H45" s="216">
        <f>SUM(D45:G45)</f>
        <v>39056.639998961873</v>
      </c>
    </row>
    <row r="46" spans="1:8" x14ac:dyDescent="0.25">
      <c r="A46" s="214"/>
      <c r="B46" s="215"/>
      <c r="C46" s="207"/>
      <c r="D46" s="217"/>
      <c r="E46" s="217"/>
      <c r="F46" s="217"/>
      <c r="G46" s="217"/>
      <c r="H46" s="217"/>
    </row>
    <row r="47" spans="1:8" x14ac:dyDescent="0.25">
      <c r="A47" s="194" t="s">
        <v>378</v>
      </c>
      <c r="B47" s="194"/>
      <c r="C47" s="194"/>
      <c r="D47" s="194"/>
      <c r="E47" s="194"/>
      <c r="F47" s="194"/>
      <c r="G47" s="194"/>
      <c r="H47" s="194"/>
    </row>
    <row r="48" spans="1:8" ht="30" x14ac:dyDescent="0.25">
      <c r="A48" s="204">
        <v>11</v>
      </c>
      <c r="B48" s="210" t="s">
        <v>379</v>
      </c>
      <c r="C48" s="205" t="s">
        <v>380</v>
      </c>
      <c r="D48" s="200">
        <f>D45*0.2</f>
        <v>138.54078601754762</v>
      </c>
      <c r="E48" s="200">
        <f t="shared" ref="E48:G48" si="3">E45*0.2</f>
        <v>2366.9111490457808</v>
      </c>
      <c r="F48" s="200">
        <f t="shared" si="3"/>
        <v>4301.8059999999996</v>
      </c>
      <c r="G48" s="200">
        <f t="shared" si="3"/>
        <v>1004.0700647290465</v>
      </c>
      <c r="H48" s="200">
        <f>SUM(D48:G48)</f>
        <v>7811.3279997923746</v>
      </c>
    </row>
    <row r="49" spans="1:8" x14ac:dyDescent="0.25">
      <c r="A49" s="192"/>
      <c r="B49" s="218"/>
      <c r="C49" s="207" t="s">
        <v>381</v>
      </c>
      <c r="D49" s="216">
        <f>D48+D45</f>
        <v>831.24471610528565</v>
      </c>
      <c r="E49" s="216">
        <f>E48+E45</f>
        <v>14201.466894274683</v>
      </c>
      <c r="F49" s="216">
        <f>F48+F45</f>
        <v>25810.835999999999</v>
      </c>
      <c r="G49" s="216">
        <f>G48+G45</f>
        <v>6024.4203883742794</v>
      </c>
      <c r="H49" s="216">
        <f>SUM(D49:G49)</f>
        <v>46867.967998754248</v>
      </c>
    </row>
    <row r="50" spans="1:8" ht="28.5" x14ac:dyDescent="0.25">
      <c r="A50" s="192"/>
      <c r="B50" s="205"/>
      <c r="C50" s="207" t="s">
        <v>382</v>
      </c>
      <c r="D50" s="216">
        <f>D42</f>
        <v>692.70393008773806</v>
      </c>
      <c r="E50" s="216">
        <f t="shared" ref="E50:G50" si="4">E42</f>
        <v>11834.555745228903</v>
      </c>
      <c r="F50" s="216">
        <f t="shared" si="4"/>
        <v>21509.03</v>
      </c>
      <c r="G50" s="216">
        <f t="shared" si="4"/>
        <v>5020.3503236452325</v>
      </c>
      <c r="H50" s="203">
        <f>SUM(D50:G50)</f>
        <v>39056.639998961873</v>
      </c>
    </row>
    <row r="51" spans="1:8" ht="28.5" x14ac:dyDescent="0.25">
      <c r="A51" s="192"/>
      <c r="B51" s="205"/>
      <c r="C51" s="207" t="s">
        <v>383</v>
      </c>
      <c r="D51" s="216">
        <f>D50*1.2</f>
        <v>831.24471610528565</v>
      </c>
      <c r="E51" s="216">
        <f>E50*1.2</f>
        <v>14201.466894274683</v>
      </c>
      <c r="F51" s="216">
        <f t="shared" ref="F51:G51" si="5">F50*1.2</f>
        <v>25810.835999999999</v>
      </c>
      <c r="G51" s="216">
        <f t="shared" si="5"/>
        <v>6024.4203883742784</v>
      </c>
      <c r="H51" s="203">
        <f>SUM(D51:G51)</f>
        <v>46867.967998754248</v>
      </c>
    </row>
  </sheetData>
  <mergeCells count="26">
    <mergeCell ref="A33:H33"/>
    <mergeCell ref="A38:H38"/>
    <mergeCell ref="A43:H43"/>
    <mergeCell ref="A47:H47"/>
    <mergeCell ref="D18:D20"/>
    <mergeCell ref="E18:E20"/>
    <mergeCell ref="F18:F20"/>
    <mergeCell ref="G18:G20"/>
    <mergeCell ref="A22:H22"/>
    <mergeCell ref="A28:H28"/>
    <mergeCell ref="A5:C5"/>
    <mergeCell ref="F5:H5"/>
    <mergeCell ref="C9:G9"/>
    <mergeCell ref="A15:H15"/>
    <mergeCell ref="B16:C16"/>
    <mergeCell ref="A17:A20"/>
    <mergeCell ref="B17:B20"/>
    <mergeCell ref="C17:C20"/>
    <mergeCell ref="D17:G17"/>
    <mergeCell ref="H17:H20"/>
    <mergeCell ref="A2:B2"/>
    <mergeCell ref="E2:F2"/>
    <mergeCell ref="G2:H2"/>
    <mergeCell ref="E3:H3"/>
    <mergeCell ref="A4:B4"/>
    <mergeCell ref="E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361E8-66A0-496E-9ADC-70FFCCCEF8D6}">
  <dimension ref="A1:R371"/>
  <sheetViews>
    <sheetView topLeftCell="A342" workbookViewId="0">
      <selection activeCell="A7" sqref="A7:F7"/>
    </sheetView>
  </sheetViews>
  <sheetFormatPr defaultRowHeight="15" x14ac:dyDescent="0.25"/>
  <cols>
    <col min="2" max="2" width="24.4257812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  <c r="Q1" s="3"/>
      <c r="R1" s="4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Q2" s="3"/>
      <c r="R2" s="4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4"/>
    </row>
    <row r="4" spans="1:18" ht="16.5" thickBot="1" x14ac:dyDescent="0.3">
      <c r="A4" s="56" t="s">
        <v>2</v>
      </c>
      <c r="B4" s="56"/>
      <c r="C4" s="56"/>
      <c r="D4" s="56"/>
      <c r="E4" s="56"/>
      <c r="F4" s="56"/>
      <c r="G4" s="57" t="s">
        <v>3</v>
      </c>
      <c r="H4" s="57"/>
      <c r="I4" s="57"/>
      <c r="J4" s="57"/>
      <c r="K4" s="57"/>
      <c r="L4" s="57"/>
      <c r="M4" s="57"/>
      <c r="N4" s="57"/>
      <c r="O4" s="57"/>
      <c r="P4" s="57"/>
      <c r="Q4" s="3"/>
      <c r="R4" s="4"/>
    </row>
    <row r="5" spans="1:18" ht="45" customHeight="1" thickBot="1" x14ac:dyDescent="0.3">
      <c r="A5" s="56" t="s">
        <v>4</v>
      </c>
      <c r="B5" s="56"/>
      <c r="C5" s="56"/>
      <c r="D5" s="56"/>
      <c r="E5" s="56"/>
      <c r="F5" s="56"/>
      <c r="G5" s="58" t="s">
        <v>5</v>
      </c>
      <c r="H5" s="58"/>
      <c r="I5" s="58"/>
      <c r="J5" s="58"/>
      <c r="K5" s="58"/>
      <c r="L5" s="58"/>
      <c r="M5" s="58"/>
      <c r="N5" s="58"/>
      <c r="O5" s="58"/>
      <c r="P5" s="58"/>
      <c r="Q5" s="3"/>
      <c r="R5" s="4"/>
    </row>
    <row r="6" spans="1:18" ht="78.75" customHeight="1" thickBot="1" x14ac:dyDescent="0.3">
      <c r="A6" s="56" t="s">
        <v>6</v>
      </c>
      <c r="B6" s="56"/>
      <c r="C6" s="56"/>
      <c r="D6" s="56"/>
      <c r="E6" s="56"/>
      <c r="F6" s="56"/>
      <c r="G6" s="58" t="s">
        <v>7</v>
      </c>
      <c r="H6" s="58"/>
      <c r="I6" s="58"/>
      <c r="J6" s="58"/>
      <c r="K6" s="58"/>
      <c r="L6" s="58"/>
      <c r="M6" s="58"/>
      <c r="N6" s="58"/>
      <c r="O6" s="58"/>
      <c r="P6" s="58"/>
      <c r="Q6" s="3"/>
      <c r="R6" s="4"/>
    </row>
    <row r="7" spans="1:18" ht="90" customHeight="1" thickBot="1" x14ac:dyDescent="0.3">
      <c r="A7" s="56" t="s">
        <v>8</v>
      </c>
      <c r="B7" s="56"/>
      <c r="C7" s="56"/>
      <c r="D7" s="56"/>
      <c r="E7" s="56"/>
      <c r="F7" s="56"/>
      <c r="G7" s="58" t="s">
        <v>9</v>
      </c>
      <c r="H7" s="58"/>
      <c r="I7" s="58"/>
      <c r="J7" s="58"/>
      <c r="K7" s="58"/>
      <c r="L7" s="58"/>
      <c r="M7" s="58"/>
      <c r="N7" s="58"/>
      <c r="O7" s="58"/>
      <c r="P7" s="58"/>
      <c r="Q7" s="3"/>
      <c r="R7" s="4"/>
    </row>
    <row r="8" spans="1:18" ht="45" customHeight="1" thickBot="1" x14ac:dyDescent="0.3">
      <c r="A8" s="56" t="s">
        <v>10</v>
      </c>
      <c r="B8" s="56"/>
      <c r="C8" s="56"/>
      <c r="D8" s="56"/>
      <c r="E8" s="56"/>
      <c r="F8" s="56"/>
      <c r="G8" s="58" t="s">
        <v>11</v>
      </c>
      <c r="H8" s="58"/>
      <c r="I8" s="58"/>
      <c r="J8" s="58"/>
      <c r="K8" s="58"/>
      <c r="L8" s="58"/>
      <c r="M8" s="58"/>
      <c r="N8" s="58"/>
      <c r="O8" s="58"/>
      <c r="P8" s="58"/>
      <c r="Q8" s="3"/>
      <c r="R8" s="4"/>
    </row>
    <row r="9" spans="1:18" ht="16.5" thickBot="1" x14ac:dyDescent="0.3">
      <c r="A9" s="56" t="s">
        <v>12</v>
      </c>
      <c r="B9" s="56"/>
      <c r="C9" s="56"/>
      <c r="D9" s="56"/>
      <c r="E9" s="56"/>
      <c r="F9" s="56"/>
      <c r="G9" s="58"/>
      <c r="H9" s="58"/>
      <c r="I9" s="58"/>
      <c r="J9" s="58"/>
      <c r="K9" s="58"/>
      <c r="L9" s="58"/>
      <c r="M9" s="58"/>
      <c r="N9" s="58"/>
      <c r="O9" s="58"/>
      <c r="P9" s="58"/>
      <c r="Q9" s="3"/>
      <c r="R9" s="4"/>
    </row>
    <row r="10" spans="1:18" ht="16.5" thickBot="1" x14ac:dyDescent="0.3">
      <c r="A10" s="56" t="s">
        <v>13</v>
      </c>
      <c r="B10" s="56"/>
      <c r="C10" s="56"/>
      <c r="D10" s="56"/>
      <c r="E10" s="56"/>
      <c r="F10" s="56"/>
      <c r="G10" s="58" t="s">
        <v>14</v>
      </c>
      <c r="H10" s="58"/>
      <c r="I10" s="58"/>
      <c r="J10" s="58"/>
      <c r="K10" s="58"/>
      <c r="L10" s="58"/>
      <c r="M10" s="58"/>
      <c r="N10" s="58"/>
      <c r="O10" s="58"/>
      <c r="P10" s="58"/>
      <c r="Q10" s="3"/>
      <c r="R10" s="4"/>
    </row>
    <row r="11" spans="1:18" ht="16.5" thickBot="1" x14ac:dyDescent="0.3">
      <c r="A11" s="56" t="s">
        <v>15</v>
      </c>
      <c r="B11" s="56"/>
      <c r="C11" s="56"/>
      <c r="D11" s="56"/>
      <c r="E11" s="56"/>
      <c r="F11" s="56"/>
      <c r="G11" s="58" t="s">
        <v>16</v>
      </c>
      <c r="H11" s="58"/>
      <c r="I11" s="58"/>
      <c r="J11" s="58"/>
      <c r="K11" s="58"/>
      <c r="L11" s="58"/>
      <c r="M11" s="58"/>
      <c r="N11" s="58"/>
      <c r="O11" s="58"/>
      <c r="P11" s="58"/>
      <c r="Q11" s="3"/>
      <c r="R11" s="4"/>
    </row>
    <row r="12" spans="1:18" ht="15.75" x14ac:dyDescent="0.25">
      <c r="A12" s="1"/>
      <c r="B12" s="1"/>
      <c r="C12" s="1"/>
      <c r="D12" s="1"/>
      <c r="E12" s="1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  <c r="R12" s="4"/>
    </row>
    <row r="13" spans="1:18" ht="33.75" customHeight="1" thickBot="1" x14ac:dyDescent="0.3">
      <c r="A13" s="59" t="s">
        <v>17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4"/>
    </row>
    <row r="14" spans="1:18" ht="15.75" x14ac:dyDescent="0.25">
      <c r="A14" s="60" t="s">
        <v>18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3"/>
      <c r="R14" s="4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3"/>
      <c r="R15" s="4"/>
    </row>
    <row r="16" spans="1:18" ht="16.5" thickBot="1" x14ac:dyDescent="0.3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3"/>
      <c r="R16" s="4"/>
    </row>
    <row r="17" spans="1:18" ht="15.75" x14ac:dyDescent="0.25">
      <c r="A17" s="60" t="s">
        <v>19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3"/>
      <c r="R17" s="4"/>
    </row>
    <row r="18" spans="1:18" ht="18" x14ac:dyDescent="0.25">
      <c r="A18" s="61" t="s">
        <v>20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3"/>
      <c r="R18" s="4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3"/>
      <c r="R19" s="4"/>
    </row>
    <row r="20" spans="1:18" ht="16.5" thickBot="1" x14ac:dyDescent="0.3">
      <c r="A20" s="59" t="s">
        <v>21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3"/>
      <c r="R20" s="4"/>
    </row>
    <row r="21" spans="1:18" ht="15.75" x14ac:dyDescent="0.25">
      <c r="A21" s="60" t="s">
        <v>22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3"/>
      <c r="R21" s="4"/>
    </row>
    <row r="22" spans="1:18" ht="16.5" thickBot="1" x14ac:dyDescent="0.3">
      <c r="A22" s="6" t="s">
        <v>23</v>
      </c>
      <c r="B22" s="9" t="s">
        <v>24</v>
      </c>
      <c r="C22" s="10" t="s">
        <v>25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3"/>
      <c r="R22" s="4"/>
    </row>
    <row r="23" spans="1:18" ht="16.5" thickBot="1" x14ac:dyDescent="0.3">
      <c r="A23" s="6" t="s">
        <v>26</v>
      </c>
      <c r="B23" s="57"/>
      <c r="C23" s="57"/>
      <c r="D23" s="57"/>
      <c r="E23" s="57"/>
      <c r="F23" s="57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3"/>
      <c r="R23" s="4"/>
    </row>
    <row r="24" spans="1:18" ht="15.75" x14ac:dyDescent="0.25">
      <c r="A24" s="1"/>
      <c r="B24" s="60" t="s">
        <v>27</v>
      </c>
      <c r="C24" s="60"/>
      <c r="D24" s="60"/>
      <c r="E24" s="60"/>
      <c r="F24" s="60"/>
      <c r="G24" s="1"/>
      <c r="H24" s="1"/>
      <c r="I24" s="1"/>
      <c r="J24" s="1"/>
      <c r="K24" s="1"/>
      <c r="L24" s="1"/>
      <c r="M24" s="1"/>
      <c r="N24" s="1"/>
      <c r="O24" s="5"/>
      <c r="P24" s="1"/>
      <c r="Q24" s="3"/>
      <c r="R24" s="4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4"/>
    </row>
    <row r="26" spans="1:18" ht="16.5" thickBot="1" x14ac:dyDescent="0.3">
      <c r="A26" s="62" t="s">
        <v>28</v>
      </c>
      <c r="B26" s="62"/>
      <c r="C26" s="57" t="s">
        <v>29</v>
      </c>
      <c r="D26" s="57"/>
      <c r="E26" s="57"/>
      <c r="F26" s="57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3"/>
      <c r="R26" s="4"/>
    </row>
    <row r="27" spans="1:18" ht="15.75" x14ac:dyDescent="0.25">
      <c r="A27" s="1"/>
      <c r="B27" s="1"/>
      <c r="C27" s="6"/>
      <c r="D27" s="13"/>
      <c r="E27" s="13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3"/>
      <c r="R27" s="4"/>
    </row>
    <row r="28" spans="1:18" ht="16.5" thickBot="1" x14ac:dyDescent="0.3">
      <c r="A28" s="62" t="s">
        <v>30</v>
      </c>
      <c r="B28" s="62"/>
      <c r="C28" s="14"/>
      <c r="D28" s="15">
        <v>49.43</v>
      </c>
      <c r="E28" s="6" t="s">
        <v>31</v>
      </c>
      <c r="F28" s="1"/>
      <c r="G28" s="1"/>
      <c r="H28" s="1"/>
      <c r="I28" s="1"/>
      <c r="J28" s="1"/>
      <c r="K28" s="1"/>
      <c r="L28" s="1"/>
      <c r="M28" s="1"/>
      <c r="N28" s="4"/>
      <c r="O28" s="4"/>
      <c r="P28" s="1"/>
      <c r="Q28" s="3"/>
      <c r="R28" s="4"/>
    </row>
    <row r="29" spans="1:18" ht="15.75" x14ac:dyDescent="0.25">
      <c r="A29" s="1"/>
      <c r="B29" s="16" t="s">
        <v>32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3"/>
      <c r="R29" s="4"/>
    </row>
    <row r="30" spans="1:18" ht="16.5" thickBot="1" x14ac:dyDescent="0.3">
      <c r="A30" s="1"/>
      <c r="B30" s="12" t="s">
        <v>33</v>
      </c>
      <c r="C30" s="14"/>
      <c r="D30" s="15">
        <v>1.32</v>
      </c>
      <c r="E30" s="6" t="s">
        <v>31</v>
      </c>
      <c r="F30" s="1"/>
      <c r="G30" s="1"/>
      <c r="H30" s="1"/>
      <c r="I30" s="1"/>
      <c r="J30" s="1"/>
      <c r="K30" s="63" t="s">
        <v>34</v>
      </c>
      <c r="L30" s="63"/>
      <c r="M30" s="1"/>
      <c r="N30" s="17"/>
      <c r="O30" s="15">
        <v>10</v>
      </c>
      <c r="P30" s="6" t="s">
        <v>31</v>
      </c>
      <c r="Q30" s="3"/>
      <c r="R30" s="4"/>
    </row>
    <row r="31" spans="1:18" ht="16.5" thickBot="1" x14ac:dyDescent="0.3">
      <c r="A31" s="1"/>
      <c r="B31" s="12" t="s">
        <v>35</v>
      </c>
      <c r="C31" s="14"/>
      <c r="D31" s="15">
        <v>22.58</v>
      </c>
      <c r="E31" s="6" t="s">
        <v>31</v>
      </c>
      <c r="F31" s="1"/>
      <c r="G31" s="1"/>
      <c r="H31" s="1"/>
      <c r="I31" s="1"/>
      <c r="J31" s="1"/>
      <c r="K31" s="63" t="s">
        <v>36</v>
      </c>
      <c r="L31" s="63"/>
      <c r="M31" s="1"/>
      <c r="N31" s="17"/>
      <c r="O31" s="15">
        <v>0.21</v>
      </c>
      <c r="P31" s="6" t="s">
        <v>31</v>
      </c>
      <c r="Q31" s="3"/>
      <c r="R31" s="4"/>
    </row>
    <row r="32" spans="1:18" ht="16.5" thickBot="1" x14ac:dyDescent="0.3">
      <c r="A32" s="1"/>
      <c r="B32" s="12" t="s">
        <v>37</v>
      </c>
      <c r="C32" s="14"/>
      <c r="D32" s="15">
        <v>21.51</v>
      </c>
      <c r="E32" s="6" t="s">
        <v>31</v>
      </c>
      <c r="F32" s="1"/>
      <c r="G32" s="1"/>
      <c r="H32" s="1"/>
      <c r="I32" s="1"/>
      <c r="J32" s="1"/>
      <c r="K32" s="63" t="s">
        <v>38</v>
      </c>
      <c r="L32" s="63"/>
      <c r="M32" s="1"/>
      <c r="N32" s="15"/>
      <c r="O32" s="15">
        <v>23.65</v>
      </c>
      <c r="P32" s="6" t="s">
        <v>39</v>
      </c>
      <c r="Q32" s="3"/>
      <c r="R32" s="4"/>
    </row>
    <row r="33" spans="1:18" ht="16.5" thickBot="1" x14ac:dyDescent="0.3">
      <c r="A33" s="1"/>
      <c r="B33" s="12" t="s">
        <v>40</v>
      </c>
      <c r="C33" s="14"/>
      <c r="D33" s="15">
        <v>4.0199999999999996</v>
      </c>
      <c r="E33" s="6" t="s">
        <v>31</v>
      </c>
      <c r="F33" s="1"/>
      <c r="G33" s="1"/>
      <c r="H33" s="1"/>
      <c r="I33" s="1"/>
      <c r="J33" s="1"/>
      <c r="K33" s="63" t="s">
        <v>41</v>
      </c>
      <c r="L33" s="63"/>
      <c r="M33" s="63"/>
      <c r="N33" s="15"/>
      <c r="O33" s="15">
        <v>0.48</v>
      </c>
      <c r="P33" s="6" t="s">
        <v>39</v>
      </c>
      <c r="Q33" s="3"/>
      <c r="R33" s="4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"/>
      <c r="R34" s="4"/>
    </row>
    <row r="35" spans="1:18" ht="15.75" x14ac:dyDescent="0.25">
      <c r="A35" s="64" t="s">
        <v>42</v>
      </c>
      <c r="B35" s="64" t="s">
        <v>43</v>
      </c>
      <c r="C35" s="69" t="s">
        <v>44</v>
      </c>
      <c r="D35" s="68"/>
      <c r="E35" s="68"/>
      <c r="F35" s="68"/>
      <c r="G35" s="70"/>
      <c r="H35" s="77" t="s">
        <v>45</v>
      </c>
      <c r="I35" s="69" t="s">
        <v>46</v>
      </c>
      <c r="J35" s="68"/>
      <c r="K35" s="67"/>
      <c r="L35" s="69" t="s">
        <v>47</v>
      </c>
      <c r="M35" s="68"/>
      <c r="N35" s="68"/>
      <c r="O35" s="68"/>
      <c r="P35" s="70"/>
      <c r="Q35" s="3"/>
      <c r="R35" s="4"/>
    </row>
    <row r="36" spans="1:18" ht="15.75" thickBot="1" x14ac:dyDescent="0.3">
      <c r="A36" s="65"/>
      <c r="B36" s="65"/>
      <c r="C36" s="71"/>
      <c r="D36" s="72"/>
      <c r="E36" s="72"/>
      <c r="F36" s="72"/>
      <c r="G36" s="73"/>
      <c r="H36" s="78"/>
      <c r="I36" s="80"/>
      <c r="J36" s="81"/>
      <c r="K36" s="82"/>
      <c r="L36" s="74"/>
      <c r="M36" s="75"/>
      <c r="N36" s="75"/>
      <c r="O36" s="75"/>
      <c r="P36" s="76"/>
      <c r="Q36" s="1"/>
      <c r="R36" s="4"/>
    </row>
    <row r="37" spans="1:18" ht="68.25" thickBot="1" x14ac:dyDescent="0.3">
      <c r="A37" s="66"/>
      <c r="B37" s="66"/>
      <c r="C37" s="74"/>
      <c r="D37" s="75"/>
      <c r="E37" s="75"/>
      <c r="F37" s="75"/>
      <c r="G37" s="76"/>
      <c r="H37" s="79"/>
      <c r="I37" s="19" t="s">
        <v>48</v>
      </c>
      <c r="J37" s="19" t="s">
        <v>49</v>
      </c>
      <c r="K37" s="19" t="s">
        <v>50</v>
      </c>
      <c r="L37" s="19" t="s">
        <v>51</v>
      </c>
      <c r="M37" s="19" t="s">
        <v>52</v>
      </c>
      <c r="N37" s="19" t="s">
        <v>53</v>
      </c>
      <c r="O37" s="19" t="s">
        <v>49</v>
      </c>
      <c r="P37" s="19" t="s">
        <v>54</v>
      </c>
      <c r="Q37" s="4"/>
      <c r="R37" s="4"/>
    </row>
    <row r="38" spans="1:18" ht="15.75" thickBot="1" x14ac:dyDescent="0.3">
      <c r="A38" s="20">
        <v>1</v>
      </c>
      <c r="B38" s="21">
        <v>2</v>
      </c>
      <c r="C38" s="83">
        <v>3</v>
      </c>
      <c r="D38" s="84"/>
      <c r="E38" s="84"/>
      <c r="F38" s="84"/>
      <c r="G38" s="85"/>
      <c r="H38" s="21">
        <v>4</v>
      </c>
      <c r="I38" s="21">
        <v>5</v>
      </c>
      <c r="J38" s="21">
        <v>6</v>
      </c>
      <c r="K38" s="21">
        <v>7</v>
      </c>
      <c r="L38" s="21">
        <v>8</v>
      </c>
      <c r="M38" s="21">
        <v>9</v>
      </c>
      <c r="N38" s="21">
        <v>10</v>
      </c>
      <c r="O38" s="21">
        <v>11</v>
      </c>
      <c r="P38" s="21">
        <v>12</v>
      </c>
      <c r="Q38" s="4"/>
      <c r="R38" s="4"/>
    </row>
    <row r="39" spans="1:18" ht="15.75" thickBot="1" x14ac:dyDescent="0.3">
      <c r="A39" s="86" t="s">
        <v>55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8"/>
      <c r="Q39" s="4"/>
      <c r="R39" s="4"/>
    </row>
    <row r="40" spans="1:18" ht="22.5" customHeight="1" x14ac:dyDescent="0.25">
      <c r="A40" s="23">
        <v>1</v>
      </c>
      <c r="B40" s="22" t="s">
        <v>56</v>
      </c>
      <c r="C40" s="90" t="s">
        <v>57</v>
      </c>
      <c r="D40" s="90"/>
      <c r="E40" s="90"/>
      <c r="F40" s="90"/>
      <c r="G40" s="90"/>
      <c r="H40" s="24" t="s">
        <v>58</v>
      </c>
      <c r="I40" s="24">
        <v>0.08</v>
      </c>
      <c r="J40" s="24">
        <v>1</v>
      </c>
      <c r="K40" s="24">
        <v>0.08</v>
      </c>
      <c r="L40" s="25"/>
      <c r="M40" s="24"/>
      <c r="N40" s="25"/>
      <c r="O40" s="24"/>
      <c r="P40" s="26"/>
      <c r="Q40" s="4"/>
      <c r="R40" s="4"/>
    </row>
    <row r="41" spans="1:18" ht="56.25" x14ac:dyDescent="0.25">
      <c r="A41" s="27"/>
      <c r="B41" s="28" t="s">
        <v>59</v>
      </c>
      <c r="C41" s="91" t="s">
        <v>60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2"/>
      <c r="Q41" s="4"/>
      <c r="R41" s="4"/>
    </row>
    <row r="42" spans="1:18" ht="45" x14ac:dyDescent="0.25">
      <c r="A42" s="27"/>
      <c r="B42" s="28" t="s">
        <v>61</v>
      </c>
      <c r="C42" s="91" t="s">
        <v>62</v>
      </c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2"/>
      <c r="Q42" s="4"/>
      <c r="R42" s="4"/>
    </row>
    <row r="43" spans="1:18" x14ac:dyDescent="0.25">
      <c r="A43" s="30"/>
      <c r="B43" s="31">
        <v>1</v>
      </c>
      <c r="C43" s="56" t="s">
        <v>63</v>
      </c>
      <c r="D43" s="56"/>
      <c r="E43" s="56"/>
      <c r="F43" s="56"/>
      <c r="G43" s="56"/>
      <c r="H43" s="7" t="s">
        <v>64</v>
      </c>
      <c r="I43" s="32"/>
      <c r="J43" s="32"/>
      <c r="K43" s="7">
        <v>0.27648</v>
      </c>
      <c r="L43" s="32"/>
      <c r="M43" s="32"/>
      <c r="N43" s="32"/>
      <c r="O43" s="32"/>
      <c r="P43" s="33">
        <v>106.51</v>
      </c>
      <c r="Q43" s="4"/>
      <c r="R43" s="4"/>
    </row>
    <row r="44" spans="1:18" ht="15.75" thickBot="1" x14ac:dyDescent="0.3">
      <c r="A44" s="34"/>
      <c r="B44" s="31" t="s">
        <v>65</v>
      </c>
      <c r="C44" s="57" t="s">
        <v>66</v>
      </c>
      <c r="D44" s="57"/>
      <c r="E44" s="57"/>
      <c r="F44" s="57"/>
      <c r="G44" s="57"/>
      <c r="H44" s="7" t="s">
        <v>64</v>
      </c>
      <c r="I44" s="7">
        <v>9.6</v>
      </c>
      <c r="J44" s="7">
        <v>0.36</v>
      </c>
      <c r="K44" s="7">
        <v>0.27648</v>
      </c>
      <c r="L44" s="32"/>
      <c r="M44" s="32"/>
      <c r="N44" s="31">
        <v>385.23</v>
      </c>
      <c r="O44" s="32"/>
      <c r="P44" s="33">
        <v>106.51</v>
      </c>
      <c r="Q44" s="4"/>
      <c r="R44" s="4"/>
    </row>
    <row r="45" spans="1:18" x14ac:dyDescent="0.25">
      <c r="A45" s="35"/>
      <c r="B45" s="32"/>
      <c r="C45" s="90" t="s">
        <v>67</v>
      </c>
      <c r="D45" s="90"/>
      <c r="E45" s="90"/>
      <c r="F45" s="90"/>
      <c r="G45" s="90"/>
      <c r="H45" s="37"/>
      <c r="I45" s="37"/>
      <c r="J45" s="37"/>
      <c r="K45" s="37"/>
      <c r="L45" s="38"/>
      <c r="M45" s="37"/>
      <c r="N45" s="38"/>
      <c r="O45" s="37"/>
      <c r="P45" s="39">
        <v>106.51</v>
      </c>
      <c r="Q45" s="4"/>
      <c r="R45" s="4"/>
    </row>
    <row r="46" spans="1:18" ht="33.75" x14ac:dyDescent="0.25">
      <c r="A46" s="40">
        <v>45658</v>
      </c>
      <c r="B46" s="31" t="s">
        <v>68</v>
      </c>
      <c r="C46" s="56" t="s">
        <v>69</v>
      </c>
      <c r="D46" s="56"/>
      <c r="E46" s="56"/>
      <c r="F46" s="56"/>
      <c r="G46" s="56"/>
      <c r="H46" s="7" t="s">
        <v>70</v>
      </c>
      <c r="I46" s="7">
        <v>2</v>
      </c>
      <c r="J46" s="32"/>
      <c r="K46" s="7">
        <v>2</v>
      </c>
      <c r="L46" s="32"/>
      <c r="M46" s="32"/>
      <c r="N46" s="32"/>
      <c r="O46" s="7">
        <v>0.3</v>
      </c>
      <c r="P46" s="33">
        <v>1.78</v>
      </c>
      <c r="Q46" s="4"/>
      <c r="R46" s="4"/>
    </row>
    <row r="47" spans="1:18" x14ac:dyDescent="0.25">
      <c r="A47" s="34"/>
      <c r="B47" s="32"/>
      <c r="C47" s="56" t="s">
        <v>71</v>
      </c>
      <c r="D47" s="56"/>
      <c r="E47" s="56"/>
      <c r="F47" s="56"/>
      <c r="G47" s="56"/>
      <c r="H47" s="32"/>
      <c r="I47" s="32"/>
      <c r="J47" s="32"/>
      <c r="K47" s="32"/>
      <c r="L47" s="32"/>
      <c r="M47" s="32"/>
      <c r="N47" s="32"/>
      <c r="O47" s="32"/>
      <c r="P47" s="33">
        <v>106.51</v>
      </c>
      <c r="Q47" s="4"/>
      <c r="R47" s="4"/>
    </row>
    <row r="48" spans="1:18" ht="22.5" x14ac:dyDescent="0.25">
      <c r="A48" s="34"/>
      <c r="B48" s="31" t="s">
        <v>72</v>
      </c>
      <c r="C48" s="56" t="s">
        <v>73</v>
      </c>
      <c r="D48" s="56"/>
      <c r="E48" s="56"/>
      <c r="F48" s="56"/>
      <c r="G48" s="56"/>
      <c r="H48" s="7" t="s">
        <v>70</v>
      </c>
      <c r="I48" s="7">
        <v>97</v>
      </c>
      <c r="J48" s="32"/>
      <c r="K48" s="7">
        <v>97</v>
      </c>
      <c r="L48" s="32"/>
      <c r="M48" s="32"/>
      <c r="N48" s="32"/>
      <c r="O48" s="32"/>
      <c r="P48" s="33">
        <v>103.31</v>
      </c>
      <c r="Q48" s="4"/>
      <c r="R48" s="4"/>
    </row>
    <row r="49" spans="1:18" ht="23.25" thickBot="1" x14ac:dyDescent="0.3">
      <c r="A49" s="34"/>
      <c r="B49" s="31" t="s">
        <v>74</v>
      </c>
      <c r="C49" s="57" t="s">
        <v>75</v>
      </c>
      <c r="D49" s="57"/>
      <c r="E49" s="57"/>
      <c r="F49" s="57"/>
      <c r="G49" s="57"/>
      <c r="H49" s="7" t="s">
        <v>70</v>
      </c>
      <c r="I49" s="7">
        <v>51</v>
      </c>
      <c r="J49" s="32"/>
      <c r="K49" s="7">
        <v>51</v>
      </c>
      <c r="L49" s="32"/>
      <c r="M49" s="32"/>
      <c r="N49" s="32"/>
      <c r="O49" s="32"/>
      <c r="P49" s="33">
        <v>54.32</v>
      </c>
      <c r="Q49" s="4"/>
      <c r="R49" s="4"/>
    </row>
    <row r="50" spans="1:18" ht="15.75" thickBot="1" x14ac:dyDescent="0.3">
      <c r="A50" s="23"/>
      <c r="B50" s="32"/>
      <c r="C50" s="87" t="s">
        <v>76</v>
      </c>
      <c r="D50" s="87"/>
      <c r="E50" s="87"/>
      <c r="F50" s="87"/>
      <c r="G50" s="87"/>
      <c r="H50" s="37"/>
      <c r="I50" s="37"/>
      <c r="J50" s="37"/>
      <c r="K50" s="37"/>
      <c r="L50" s="38"/>
      <c r="M50" s="37"/>
      <c r="N50" s="41">
        <v>3324</v>
      </c>
      <c r="O50" s="37"/>
      <c r="P50" s="39">
        <v>265.92</v>
      </c>
      <c r="Q50" s="4"/>
      <c r="R50" s="4"/>
    </row>
    <row r="51" spans="1:18" ht="22.5" x14ac:dyDescent="0.25">
      <c r="A51" s="42">
        <v>2</v>
      </c>
      <c r="B51" s="36" t="s">
        <v>77</v>
      </c>
      <c r="C51" s="90" t="s">
        <v>78</v>
      </c>
      <c r="D51" s="90"/>
      <c r="E51" s="90"/>
      <c r="F51" s="90"/>
      <c r="G51" s="90"/>
      <c r="H51" s="37" t="s">
        <v>58</v>
      </c>
      <c r="I51" s="37">
        <v>0.01</v>
      </c>
      <c r="J51" s="37">
        <v>1</v>
      </c>
      <c r="K51" s="37">
        <v>0.01</v>
      </c>
      <c r="L51" s="38"/>
      <c r="M51" s="37"/>
      <c r="N51" s="38"/>
      <c r="O51" s="37"/>
      <c r="P51" s="39"/>
      <c r="Q51" s="4"/>
      <c r="R51" s="4"/>
    </row>
    <row r="52" spans="1:18" ht="56.25" x14ac:dyDescent="0.25">
      <c r="A52" s="27"/>
      <c r="B52" s="28" t="s">
        <v>59</v>
      </c>
      <c r="C52" s="91" t="s">
        <v>60</v>
      </c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2"/>
      <c r="Q52" s="4"/>
      <c r="R52" s="4"/>
    </row>
    <row r="53" spans="1:18" x14ac:dyDescent="0.25">
      <c r="A53" s="30"/>
      <c r="B53" s="31">
        <v>1</v>
      </c>
      <c r="C53" s="56" t="s">
        <v>63</v>
      </c>
      <c r="D53" s="56"/>
      <c r="E53" s="56"/>
      <c r="F53" s="56"/>
      <c r="G53" s="56"/>
      <c r="H53" s="7" t="s">
        <v>64</v>
      </c>
      <c r="I53" s="32"/>
      <c r="J53" s="32"/>
      <c r="K53" s="7">
        <v>0.30864000000000003</v>
      </c>
      <c r="L53" s="32"/>
      <c r="M53" s="32"/>
      <c r="N53" s="32"/>
      <c r="O53" s="32"/>
      <c r="P53" s="33">
        <v>108.01</v>
      </c>
      <c r="Q53" s="4"/>
      <c r="R53" s="4"/>
    </row>
    <row r="54" spans="1:18" x14ac:dyDescent="0.25">
      <c r="A54" s="34"/>
      <c r="B54" s="31" t="s">
        <v>79</v>
      </c>
      <c r="C54" s="56" t="s">
        <v>80</v>
      </c>
      <c r="D54" s="56"/>
      <c r="E54" s="56"/>
      <c r="F54" s="56"/>
      <c r="G54" s="56"/>
      <c r="H54" s="7" t="s">
        <v>64</v>
      </c>
      <c r="I54" s="7">
        <v>25.72</v>
      </c>
      <c r="J54" s="7">
        <v>1.2</v>
      </c>
      <c r="K54" s="7">
        <v>0.30864000000000003</v>
      </c>
      <c r="L54" s="32"/>
      <c r="M54" s="32"/>
      <c r="N54" s="31">
        <v>349.94</v>
      </c>
      <c r="O54" s="32"/>
      <c r="P54" s="33">
        <v>108.01</v>
      </c>
      <c r="Q54" s="4"/>
      <c r="R54" s="4"/>
    </row>
    <row r="55" spans="1:18" x14ac:dyDescent="0.25">
      <c r="A55" s="30"/>
      <c r="B55" s="31">
        <v>2</v>
      </c>
      <c r="C55" s="56" t="s">
        <v>81</v>
      </c>
      <c r="D55" s="56"/>
      <c r="E55" s="56"/>
      <c r="F55" s="56"/>
      <c r="G55" s="56"/>
      <c r="H55" s="32"/>
      <c r="I55" s="32"/>
      <c r="J55" s="32"/>
      <c r="K55" s="32"/>
      <c r="L55" s="32"/>
      <c r="M55" s="32"/>
      <c r="N55" s="32"/>
      <c r="O55" s="32"/>
      <c r="P55" s="33">
        <v>0.04</v>
      </c>
      <c r="Q55" s="4"/>
      <c r="R55" s="4"/>
    </row>
    <row r="56" spans="1:18" x14ac:dyDescent="0.25">
      <c r="A56" s="30"/>
      <c r="B56" s="32"/>
      <c r="C56" s="56" t="s">
        <v>82</v>
      </c>
      <c r="D56" s="56"/>
      <c r="E56" s="56"/>
      <c r="F56" s="56"/>
      <c r="G56" s="56"/>
      <c r="H56" s="7" t="s">
        <v>64</v>
      </c>
      <c r="I56" s="32"/>
      <c r="J56" s="32"/>
      <c r="K56" s="7">
        <v>8.4000000000000003E-4</v>
      </c>
      <c r="L56" s="32"/>
      <c r="M56" s="32"/>
      <c r="N56" s="32"/>
      <c r="O56" s="32"/>
      <c r="P56" s="33">
        <v>0.28999999999999998</v>
      </c>
      <c r="Q56" s="4"/>
      <c r="R56" s="4"/>
    </row>
    <row r="57" spans="1:18" ht="22.5" customHeight="1" x14ac:dyDescent="0.25">
      <c r="A57" s="34"/>
      <c r="B57" s="31" t="s">
        <v>83</v>
      </c>
      <c r="C57" s="56" t="s">
        <v>84</v>
      </c>
      <c r="D57" s="56"/>
      <c r="E57" s="56"/>
      <c r="F57" s="56"/>
      <c r="G57" s="56"/>
      <c r="H57" s="7" t="s">
        <v>85</v>
      </c>
      <c r="I57" s="7">
        <v>7.0000000000000007E-2</v>
      </c>
      <c r="J57" s="7">
        <v>1.2</v>
      </c>
      <c r="K57" s="7">
        <v>8.4000000000000003E-4</v>
      </c>
      <c r="L57" s="28">
        <v>37.32</v>
      </c>
      <c r="M57" s="18">
        <v>1.42</v>
      </c>
      <c r="N57" s="31">
        <v>52.99</v>
      </c>
      <c r="O57" s="32"/>
      <c r="P57" s="33">
        <v>0.04</v>
      </c>
      <c r="Q57" s="4"/>
      <c r="R57" s="4"/>
    </row>
    <row r="58" spans="1:18" ht="15.75" thickBot="1" x14ac:dyDescent="0.3">
      <c r="A58" s="34"/>
      <c r="B58" s="31" t="s">
        <v>86</v>
      </c>
      <c r="C58" s="57" t="s">
        <v>87</v>
      </c>
      <c r="D58" s="57"/>
      <c r="E58" s="57"/>
      <c r="F58" s="57"/>
      <c r="G58" s="57"/>
      <c r="H58" s="7" t="s">
        <v>64</v>
      </c>
      <c r="I58" s="7">
        <v>7.0000000000000007E-2</v>
      </c>
      <c r="J58" s="7">
        <v>1.2</v>
      </c>
      <c r="K58" s="7">
        <v>8.4000000000000003E-4</v>
      </c>
      <c r="L58" s="32"/>
      <c r="M58" s="32"/>
      <c r="N58" s="31">
        <v>349.94</v>
      </c>
      <c r="O58" s="32"/>
      <c r="P58" s="33">
        <v>0.28999999999999998</v>
      </c>
      <c r="Q58" s="4"/>
      <c r="R58" s="4"/>
    </row>
    <row r="59" spans="1:18" x14ac:dyDescent="0.25">
      <c r="A59" s="35"/>
      <c r="B59" s="32"/>
      <c r="C59" s="90" t="s">
        <v>67</v>
      </c>
      <c r="D59" s="90"/>
      <c r="E59" s="90"/>
      <c r="F59" s="90"/>
      <c r="G59" s="90"/>
      <c r="H59" s="37"/>
      <c r="I59" s="37"/>
      <c r="J59" s="37"/>
      <c r="K59" s="37"/>
      <c r="L59" s="38"/>
      <c r="M59" s="37"/>
      <c r="N59" s="38"/>
      <c r="O59" s="37"/>
      <c r="P59" s="39">
        <v>108.34</v>
      </c>
      <c r="Q59" s="4"/>
      <c r="R59" s="4"/>
    </row>
    <row r="60" spans="1:18" x14ac:dyDescent="0.25">
      <c r="A60" s="34"/>
      <c r="B60" s="32"/>
      <c r="C60" s="56" t="s">
        <v>71</v>
      </c>
      <c r="D60" s="56"/>
      <c r="E60" s="56"/>
      <c r="F60" s="56"/>
      <c r="G60" s="56"/>
      <c r="H60" s="32"/>
      <c r="I60" s="32"/>
      <c r="J60" s="32"/>
      <c r="K60" s="32"/>
      <c r="L60" s="32"/>
      <c r="M60" s="32"/>
      <c r="N60" s="32"/>
      <c r="O60" s="32"/>
      <c r="P60" s="33">
        <v>108.3</v>
      </c>
      <c r="Q60" s="4"/>
      <c r="R60" s="4"/>
    </row>
    <row r="61" spans="1:18" ht="22.5" x14ac:dyDescent="0.25">
      <c r="A61" s="34"/>
      <c r="B61" s="31" t="s">
        <v>88</v>
      </c>
      <c r="C61" s="56" t="s">
        <v>89</v>
      </c>
      <c r="D61" s="56"/>
      <c r="E61" s="56"/>
      <c r="F61" s="56"/>
      <c r="G61" s="56"/>
      <c r="H61" s="7" t="s">
        <v>70</v>
      </c>
      <c r="I61" s="7">
        <v>91</v>
      </c>
      <c r="J61" s="32"/>
      <c r="K61" s="7">
        <v>91</v>
      </c>
      <c r="L61" s="32"/>
      <c r="M61" s="32"/>
      <c r="N61" s="32"/>
      <c r="O61" s="32"/>
      <c r="P61" s="33">
        <v>98.55</v>
      </c>
      <c r="Q61" s="4"/>
      <c r="R61" s="4"/>
    </row>
    <row r="62" spans="1:18" ht="23.25" thickBot="1" x14ac:dyDescent="0.3">
      <c r="A62" s="34"/>
      <c r="B62" s="31" t="s">
        <v>90</v>
      </c>
      <c r="C62" s="57" t="s">
        <v>91</v>
      </c>
      <c r="D62" s="57"/>
      <c r="E62" s="57"/>
      <c r="F62" s="57"/>
      <c r="G62" s="57"/>
      <c r="H62" s="7" t="s">
        <v>70</v>
      </c>
      <c r="I62" s="7">
        <v>48</v>
      </c>
      <c r="J62" s="32"/>
      <c r="K62" s="7">
        <v>48</v>
      </c>
      <c r="L62" s="32"/>
      <c r="M62" s="32"/>
      <c r="N62" s="32"/>
      <c r="O62" s="32"/>
      <c r="P62" s="33">
        <v>51.98</v>
      </c>
      <c r="Q62" s="4"/>
      <c r="R62" s="4"/>
    </row>
    <row r="63" spans="1:18" ht="15.75" thickBot="1" x14ac:dyDescent="0.3">
      <c r="A63" s="23"/>
      <c r="B63" s="32"/>
      <c r="C63" s="87" t="s">
        <v>76</v>
      </c>
      <c r="D63" s="87"/>
      <c r="E63" s="87"/>
      <c r="F63" s="87"/>
      <c r="G63" s="87"/>
      <c r="H63" s="37"/>
      <c r="I63" s="37"/>
      <c r="J63" s="37"/>
      <c r="K63" s="37"/>
      <c r="L63" s="38"/>
      <c r="M63" s="37"/>
      <c r="N63" s="41">
        <v>25887</v>
      </c>
      <c r="O63" s="37"/>
      <c r="P63" s="39">
        <v>258.87</v>
      </c>
      <c r="Q63" s="4"/>
      <c r="R63" s="4"/>
    </row>
    <row r="64" spans="1:18" ht="22.5" x14ac:dyDescent="0.25">
      <c r="A64" s="42">
        <v>3</v>
      </c>
      <c r="B64" s="36" t="s">
        <v>92</v>
      </c>
      <c r="C64" s="90" t="s">
        <v>93</v>
      </c>
      <c r="D64" s="90"/>
      <c r="E64" s="90"/>
      <c r="F64" s="90"/>
      <c r="G64" s="90"/>
      <c r="H64" s="37" t="s">
        <v>94</v>
      </c>
      <c r="I64" s="37">
        <v>3</v>
      </c>
      <c r="J64" s="37">
        <v>1</v>
      </c>
      <c r="K64" s="37">
        <v>3</v>
      </c>
      <c r="L64" s="38"/>
      <c r="M64" s="37"/>
      <c r="N64" s="38"/>
      <c r="O64" s="37"/>
      <c r="P64" s="39"/>
      <c r="Q64" s="4"/>
      <c r="R64" s="4"/>
    </row>
    <row r="65" spans="1:18" ht="56.25" x14ac:dyDescent="0.25">
      <c r="A65" s="27"/>
      <c r="B65" s="28" t="s">
        <v>59</v>
      </c>
      <c r="C65" s="91" t="s">
        <v>60</v>
      </c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2"/>
      <c r="Q65" s="4"/>
      <c r="R65" s="4"/>
    </row>
    <row r="66" spans="1:18" ht="45" x14ac:dyDescent="0.25">
      <c r="A66" s="27"/>
      <c r="B66" s="28" t="s">
        <v>61</v>
      </c>
      <c r="C66" s="91" t="s">
        <v>62</v>
      </c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2"/>
      <c r="Q66" s="4"/>
      <c r="R66" s="4"/>
    </row>
    <row r="67" spans="1:18" x14ac:dyDescent="0.25">
      <c r="A67" s="30"/>
      <c r="B67" s="31">
        <v>1</v>
      </c>
      <c r="C67" s="56" t="s">
        <v>63</v>
      </c>
      <c r="D67" s="56"/>
      <c r="E67" s="56"/>
      <c r="F67" s="56"/>
      <c r="G67" s="56"/>
      <c r="H67" s="7" t="s">
        <v>64</v>
      </c>
      <c r="I67" s="32"/>
      <c r="J67" s="32"/>
      <c r="K67" s="7">
        <v>2.3220000000000001</v>
      </c>
      <c r="L67" s="32"/>
      <c r="M67" s="32"/>
      <c r="N67" s="32"/>
      <c r="O67" s="32"/>
      <c r="P67" s="33">
        <v>914.98</v>
      </c>
      <c r="Q67" s="4"/>
      <c r="R67" s="4"/>
    </row>
    <row r="68" spans="1:18" x14ac:dyDescent="0.25">
      <c r="A68" s="34"/>
      <c r="B68" s="31" t="s">
        <v>95</v>
      </c>
      <c r="C68" s="56" t="s">
        <v>96</v>
      </c>
      <c r="D68" s="56"/>
      <c r="E68" s="56"/>
      <c r="F68" s="56"/>
      <c r="G68" s="56"/>
      <c r="H68" s="7" t="s">
        <v>64</v>
      </c>
      <c r="I68" s="7">
        <v>2.15</v>
      </c>
      <c r="J68" s="7">
        <v>0.36</v>
      </c>
      <c r="K68" s="7">
        <v>2.3220000000000001</v>
      </c>
      <c r="L68" s="32"/>
      <c r="M68" s="32"/>
      <c r="N68" s="31">
        <v>394.05</v>
      </c>
      <c r="O68" s="32"/>
      <c r="P68" s="33">
        <v>914.98</v>
      </c>
      <c r="Q68" s="4"/>
      <c r="R68" s="4"/>
    </row>
    <row r="69" spans="1:18" x14ac:dyDescent="0.25">
      <c r="A69" s="30"/>
      <c r="B69" s="31">
        <v>2</v>
      </c>
      <c r="C69" s="56" t="s">
        <v>81</v>
      </c>
      <c r="D69" s="56"/>
      <c r="E69" s="56"/>
      <c r="F69" s="56"/>
      <c r="G69" s="56"/>
      <c r="H69" s="32"/>
      <c r="I69" s="32"/>
      <c r="J69" s="32"/>
      <c r="K69" s="32"/>
      <c r="L69" s="32"/>
      <c r="M69" s="32"/>
      <c r="N69" s="32"/>
      <c r="O69" s="32"/>
      <c r="P69" s="33">
        <v>83.78</v>
      </c>
      <c r="Q69" s="4"/>
      <c r="R69" s="4"/>
    </row>
    <row r="70" spans="1:18" x14ac:dyDescent="0.25">
      <c r="A70" s="30"/>
      <c r="B70" s="32"/>
      <c r="C70" s="56" t="s">
        <v>82</v>
      </c>
      <c r="D70" s="56"/>
      <c r="E70" s="56"/>
      <c r="F70" s="56"/>
      <c r="G70" s="56"/>
      <c r="H70" s="7" t="s">
        <v>64</v>
      </c>
      <c r="I70" s="32"/>
      <c r="J70" s="32"/>
      <c r="K70" s="7">
        <v>9.7199999999999995E-2</v>
      </c>
      <c r="L70" s="32"/>
      <c r="M70" s="32"/>
      <c r="N70" s="32"/>
      <c r="O70" s="32"/>
      <c r="P70" s="33">
        <v>42.47</v>
      </c>
      <c r="Q70" s="4"/>
      <c r="R70" s="4"/>
    </row>
    <row r="71" spans="1:18" ht="22.5" x14ac:dyDescent="0.25">
      <c r="A71" s="34"/>
      <c r="B71" s="31" t="s">
        <v>97</v>
      </c>
      <c r="C71" s="56" t="s">
        <v>98</v>
      </c>
      <c r="D71" s="56"/>
      <c r="E71" s="56"/>
      <c r="F71" s="56"/>
      <c r="G71" s="56"/>
      <c r="H71" s="7" t="s">
        <v>85</v>
      </c>
      <c r="I71" s="7">
        <v>3.5000000000000003E-2</v>
      </c>
      <c r="J71" s="7">
        <v>0.36</v>
      </c>
      <c r="K71" s="7">
        <v>3.78E-2</v>
      </c>
      <c r="L71" s="32"/>
      <c r="M71" s="32"/>
      <c r="N71" s="43">
        <v>1581.17</v>
      </c>
      <c r="O71" s="32"/>
      <c r="P71" s="33">
        <v>59.77</v>
      </c>
      <c r="Q71" s="4"/>
      <c r="R71" s="4"/>
    </row>
    <row r="72" spans="1:18" x14ac:dyDescent="0.25">
      <c r="A72" s="34"/>
      <c r="B72" s="31" t="s">
        <v>99</v>
      </c>
      <c r="C72" s="56" t="s">
        <v>100</v>
      </c>
      <c r="D72" s="56"/>
      <c r="E72" s="56"/>
      <c r="F72" s="56"/>
      <c r="G72" s="56"/>
      <c r="H72" s="7" t="s">
        <v>64</v>
      </c>
      <c r="I72" s="7">
        <v>3.5000000000000003E-2</v>
      </c>
      <c r="J72" s="7">
        <v>0.36</v>
      </c>
      <c r="K72" s="7">
        <v>3.78E-2</v>
      </c>
      <c r="L72" s="32"/>
      <c r="M72" s="32"/>
      <c r="N72" s="31">
        <v>529.33000000000004</v>
      </c>
      <c r="O72" s="32"/>
      <c r="P72" s="33">
        <v>20.010000000000002</v>
      </c>
      <c r="Q72" s="4"/>
      <c r="R72" s="4"/>
    </row>
    <row r="73" spans="1:18" ht="22.5" x14ac:dyDescent="0.25">
      <c r="A73" s="34"/>
      <c r="B73" s="31" t="s">
        <v>101</v>
      </c>
      <c r="C73" s="56" t="s">
        <v>102</v>
      </c>
      <c r="D73" s="56"/>
      <c r="E73" s="56"/>
      <c r="F73" s="56"/>
      <c r="G73" s="56"/>
      <c r="H73" s="7" t="s">
        <v>85</v>
      </c>
      <c r="I73" s="7">
        <v>0.02</v>
      </c>
      <c r="J73" s="7">
        <v>0.36</v>
      </c>
      <c r="K73" s="7">
        <v>2.1600000000000001E-2</v>
      </c>
      <c r="L73" s="28">
        <v>55.78</v>
      </c>
      <c r="M73" s="18">
        <v>1.34</v>
      </c>
      <c r="N73" s="31">
        <v>74.75</v>
      </c>
      <c r="O73" s="32"/>
      <c r="P73" s="33">
        <v>1.61</v>
      </c>
      <c r="Q73" s="4"/>
      <c r="R73" s="4"/>
    </row>
    <row r="74" spans="1:18" x14ac:dyDescent="0.25">
      <c r="A74" s="34"/>
      <c r="B74" s="31" t="s">
        <v>86</v>
      </c>
      <c r="C74" s="56" t="s">
        <v>87</v>
      </c>
      <c r="D74" s="56"/>
      <c r="E74" s="56"/>
      <c r="F74" s="56"/>
      <c r="G74" s="56"/>
      <c r="H74" s="7" t="s">
        <v>64</v>
      </c>
      <c r="I74" s="7">
        <v>0.02</v>
      </c>
      <c r="J74" s="7">
        <v>0.36</v>
      </c>
      <c r="K74" s="7">
        <v>2.1600000000000001E-2</v>
      </c>
      <c r="L74" s="32"/>
      <c r="M74" s="32"/>
      <c r="N74" s="31">
        <v>349.94</v>
      </c>
      <c r="O74" s="32"/>
      <c r="P74" s="33">
        <v>7.56</v>
      </c>
      <c r="Q74" s="4"/>
      <c r="R74" s="4"/>
    </row>
    <row r="75" spans="1:18" ht="22.5" x14ac:dyDescent="0.25">
      <c r="A75" s="34"/>
      <c r="B75" s="31" t="s">
        <v>103</v>
      </c>
      <c r="C75" s="56" t="s">
        <v>104</v>
      </c>
      <c r="D75" s="56"/>
      <c r="E75" s="56"/>
      <c r="F75" s="56"/>
      <c r="G75" s="56"/>
      <c r="H75" s="7" t="s">
        <v>85</v>
      </c>
      <c r="I75" s="7">
        <v>3.5000000000000003E-2</v>
      </c>
      <c r="J75" s="7">
        <v>0.36</v>
      </c>
      <c r="K75" s="7">
        <v>3.78E-2</v>
      </c>
      <c r="L75" s="28">
        <v>477.92</v>
      </c>
      <c r="M75" s="18">
        <v>1.24</v>
      </c>
      <c r="N75" s="31">
        <v>592.62</v>
      </c>
      <c r="O75" s="32"/>
      <c r="P75" s="33">
        <v>22.4</v>
      </c>
      <c r="Q75" s="4"/>
      <c r="R75" s="4"/>
    </row>
    <row r="76" spans="1:18" x14ac:dyDescent="0.25">
      <c r="A76" s="34"/>
      <c r="B76" s="31" t="s">
        <v>105</v>
      </c>
      <c r="C76" s="56" t="s">
        <v>106</v>
      </c>
      <c r="D76" s="56"/>
      <c r="E76" s="56"/>
      <c r="F76" s="56"/>
      <c r="G76" s="56"/>
      <c r="H76" s="7" t="s">
        <v>64</v>
      </c>
      <c r="I76" s="7">
        <v>3.5000000000000003E-2</v>
      </c>
      <c r="J76" s="7">
        <v>0.36</v>
      </c>
      <c r="K76" s="7">
        <v>3.78E-2</v>
      </c>
      <c r="L76" s="32"/>
      <c r="M76" s="32"/>
      <c r="N76" s="31">
        <v>394.05</v>
      </c>
      <c r="O76" s="32"/>
      <c r="P76" s="33">
        <v>14.9</v>
      </c>
      <c r="Q76" s="4"/>
      <c r="R76" s="4"/>
    </row>
    <row r="77" spans="1:18" x14ac:dyDescent="0.25">
      <c r="A77" s="30"/>
      <c r="B77" s="31">
        <v>4</v>
      </c>
      <c r="C77" s="56" t="s">
        <v>107</v>
      </c>
      <c r="D77" s="56"/>
      <c r="E77" s="56"/>
      <c r="F77" s="56"/>
      <c r="G77" s="56"/>
      <c r="H77" s="32"/>
      <c r="I77" s="32"/>
      <c r="J77" s="32"/>
      <c r="K77" s="32"/>
      <c r="L77" s="32"/>
      <c r="M77" s="32"/>
      <c r="N77" s="32"/>
      <c r="O77" s="32"/>
      <c r="P77" s="33">
        <v>0</v>
      </c>
      <c r="Q77" s="4"/>
      <c r="R77" s="4"/>
    </row>
    <row r="78" spans="1:18" ht="22.5" x14ac:dyDescent="0.25">
      <c r="A78" s="34"/>
      <c r="B78" s="31" t="s">
        <v>108</v>
      </c>
      <c r="C78" s="56" t="s">
        <v>109</v>
      </c>
      <c r="D78" s="56"/>
      <c r="E78" s="56"/>
      <c r="F78" s="56"/>
      <c r="G78" s="56"/>
      <c r="H78" s="7" t="s">
        <v>110</v>
      </c>
      <c r="I78" s="7">
        <v>0.39</v>
      </c>
      <c r="J78" s="7">
        <v>0</v>
      </c>
      <c r="K78" s="7">
        <v>0</v>
      </c>
      <c r="L78" s="28">
        <v>174.93</v>
      </c>
      <c r="M78" s="18">
        <v>1.1599999999999999</v>
      </c>
      <c r="N78" s="31">
        <v>202.92</v>
      </c>
      <c r="O78" s="32"/>
      <c r="P78" s="33">
        <v>0</v>
      </c>
      <c r="Q78" s="4"/>
      <c r="R78" s="4"/>
    </row>
    <row r="79" spans="1:18" ht="23.25" thickBot="1" x14ac:dyDescent="0.3">
      <c r="A79" s="34"/>
      <c r="B79" s="31" t="s">
        <v>111</v>
      </c>
      <c r="C79" s="57" t="s">
        <v>112</v>
      </c>
      <c r="D79" s="57"/>
      <c r="E79" s="57"/>
      <c r="F79" s="57"/>
      <c r="G79" s="57"/>
      <c r="H79" s="7" t="s">
        <v>113</v>
      </c>
      <c r="I79" s="7">
        <v>0.1</v>
      </c>
      <c r="J79" s="7">
        <v>0</v>
      </c>
      <c r="K79" s="7">
        <v>0</v>
      </c>
      <c r="L79" s="28">
        <v>944.69</v>
      </c>
      <c r="M79" s="18">
        <v>1.1100000000000001</v>
      </c>
      <c r="N79" s="43">
        <v>1048.6099999999999</v>
      </c>
      <c r="O79" s="32"/>
      <c r="P79" s="33">
        <v>0</v>
      </c>
      <c r="Q79" s="4"/>
      <c r="R79" s="4"/>
    </row>
    <row r="80" spans="1:18" x14ac:dyDescent="0.25">
      <c r="A80" s="35"/>
      <c r="B80" s="32"/>
      <c r="C80" s="90" t="s">
        <v>67</v>
      </c>
      <c r="D80" s="90"/>
      <c r="E80" s="90"/>
      <c r="F80" s="90"/>
      <c r="G80" s="90"/>
      <c r="H80" s="37"/>
      <c r="I80" s="37"/>
      <c r="J80" s="37"/>
      <c r="K80" s="37"/>
      <c r="L80" s="38"/>
      <c r="M80" s="37"/>
      <c r="N80" s="38"/>
      <c r="O80" s="37"/>
      <c r="P80" s="44">
        <v>1041.23</v>
      </c>
      <c r="Q80" s="4"/>
      <c r="R80" s="4"/>
    </row>
    <row r="81" spans="1:18" ht="33.75" x14ac:dyDescent="0.25">
      <c r="A81" s="40">
        <v>45660</v>
      </c>
      <c r="B81" s="31" t="s">
        <v>68</v>
      </c>
      <c r="C81" s="56" t="s">
        <v>69</v>
      </c>
      <c r="D81" s="56"/>
      <c r="E81" s="56"/>
      <c r="F81" s="56"/>
      <c r="G81" s="56"/>
      <c r="H81" s="7" t="s">
        <v>70</v>
      </c>
      <c r="I81" s="7">
        <v>2</v>
      </c>
      <c r="J81" s="32"/>
      <c r="K81" s="7">
        <v>2</v>
      </c>
      <c r="L81" s="32"/>
      <c r="M81" s="32"/>
      <c r="N81" s="32"/>
      <c r="O81" s="7">
        <v>0.3</v>
      </c>
      <c r="P81" s="33">
        <v>15.25</v>
      </c>
      <c r="Q81" s="4"/>
      <c r="R81" s="4"/>
    </row>
    <row r="82" spans="1:18" x14ac:dyDescent="0.25">
      <c r="A82" s="34"/>
      <c r="B82" s="32"/>
      <c r="C82" s="56" t="s">
        <v>71</v>
      </c>
      <c r="D82" s="56"/>
      <c r="E82" s="56"/>
      <c r="F82" s="56"/>
      <c r="G82" s="56"/>
      <c r="H82" s="32"/>
      <c r="I82" s="32"/>
      <c r="J82" s="32"/>
      <c r="K82" s="32"/>
      <c r="L82" s="32"/>
      <c r="M82" s="32"/>
      <c r="N82" s="32"/>
      <c r="O82" s="32"/>
      <c r="P82" s="33">
        <v>957.45</v>
      </c>
      <c r="Q82" s="4"/>
      <c r="R82" s="4"/>
    </row>
    <row r="83" spans="1:18" ht="22.5" x14ac:dyDescent="0.25">
      <c r="A83" s="34"/>
      <c r="B83" s="31" t="s">
        <v>72</v>
      </c>
      <c r="C83" s="56" t="s">
        <v>73</v>
      </c>
      <c r="D83" s="56"/>
      <c r="E83" s="56"/>
      <c r="F83" s="56"/>
      <c r="G83" s="56"/>
      <c r="H83" s="7" t="s">
        <v>70</v>
      </c>
      <c r="I83" s="7">
        <v>97</v>
      </c>
      <c r="J83" s="32"/>
      <c r="K83" s="7">
        <v>97</v>
      </c>
      <c r="L83" s="32"/>
      <c r="M83" s="32"/>
      <c r="N83" s="32"/>
      <c r="O83" s="32"/>
      <c r="P83" s="33">
        <v>928.73</v>
      </c>
      <c r="Q83" s="4"/>
      <c r="R83" s="4"/>
    </row>
    <row r="84" spans="1:18" ht="23.25" thickBot="1" x14ac:dyDescent="0.3">
      <c r="A84" s="34"/>
      <c r="B84" s="31" t="s">
        <v>74</v>
      </c>
      <c r="C84" s="57" t="s">
        <v>75</v>
      </c>
      <c r="D84" s="57"/>
      <c r="E84" s="57"/>
      <c r="F84" s="57"/>
      <c r="G84" s="57"/>
      <c r="H84" s="7" t="s">
        <v>70</v>
      </c>
      <c r="I84" s="7">
        <v>51</v>
      </c>
      <c r="J84" s="32"/>
      <c r="K84" s="7">
        <v>51</v>
      </c>
      <c r="L84" s="32"/>
      <c r="M84" s="32"/>
      <c r="N84" s="32"/>
      <c r="O84" s="32"/>
      <c r="P84" s="33">
        <v>488.3</v>
      </c>
      <c r="Q84" s="4"/>
      <c r="R84" s="4"/>
    </row>
    <row r="85" spans="1:18" ht="15.75" thickBot="1" x14ac:dyDescent="0.3">
      <c r="A85" s="23"/>
      <c r="B85" s="32"/>
      <c r="C85" s="87" t="s">
        <v>76</v>
      </c>
      <c r="D85" s="87"/>
      <c r="E85" s="87"/>
      <c r="F85" s="87"/>
      <c r="G85" s="87"/>
      <c r="H85" s="37"/>
      <c r="I85" s="37"/>
      <c r="J85" s="37"/>
      <c r="K85" s="37"/>
      <c r="L85" s="38"/>
      <c r="M85" s="37"/>
      <c r="N85" s="38">
        <v>824.5</v>
      </c>
      <c r="O85" s="37"/>
      <c r="P85" s="44">
        <v>2473.5100000000002</v>
      </c>
      <c r="Q85" s="4"/>
      <c r="R85" s="4"/>
    </row>
    <row r="86" spans="1:18" ht="45" customHeight="1" x14ac:dyDescent="0.25">
      <c r="A86" s="42">
        <v>4</v>
      </c>
      <c r="B86" s="36" t="s">
        <v>114</v>
      </c>
      <c r="C86" s="90" t="s">
        <v>115</v>
      </c>
      <c r="D86" s="90"/>
      <c r="E86" s="90"/>
      <c r="F86" s="90"/>
      <c r="G86" s="90"/>
      <c r="H86" s="37" t="s">
        <v>94</v>
      </c>
      <c r="I86" s="37">
        <v>1</v>
      </c>
      <c r="J86" s="37">
        <v>1</v>
      </c>
      <c r="K86" s="37">
        <v>1</v>
      </c>
      <c r="L86" s="38"/>
      <c r="M86" s="37"/>
      <c r="N86" s="38"/>
      <c r="O86" s="37"/>
      <c r="P86" s="39"/>
      <c r="Q86" s="4"/>
      <c r="R86" s="4"/>
    </row>
    <row r="87" spans="1:18" ht="56.25" x14ac:dyDescent="0.25">
      <c r="A87" s="27"/>
      <c r="B87" s="28" t="s">
        <v>59</v>
      </c>
      <c r="C87" s="91" t="s">
        <v>60</v>
      </c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2"/>
      <c r="Q87" s="4"/>
      <c r="R87" s="4"/>
    </row>
    <row r="88" spans="1:18" ht="45" x14ac:dyDescent="0.25">
      <c r="A88" s="27"/>
      <c r="B88" s="28" t="s">
        <v>61</v>
      </c>
      <c r="C88" s="91" t="s">
        <v>62</v>
      </c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2"/>
      <c r="Q88" s="4"/>
      <c r="R88" s="4"/>
    </row>
    <row r="89" spans="1:18" x14ac:dyDescent="0.25">
      <c r="A89" s="30"/>
      <c r="B89" s="31">
        <v>1</v>
      </c>
      <c r="C89" s="56" t="s">
        <v>63</v>
      </c>
      <c r="D89" s="56"/>
      <c r="E89" s="56"/>
      <c r="F89" s="56"/>
      <c r="G89" s="56"/>
      <c r="H89" s="7" t="s">
        <v>64</v>
      </c>
      <c r="I89" s="32"/>
      <c r="J89" s="32"/>
      <c r="K89" s="7">
        <v>1.6055999999999999</v>
      </c>
      <c r="L89" s="32"/>
      <c r="M89" s="32"/>
      <c r="N89" s="32"/>
      <c r="O89" s="32"/>
      <c r="P89" s="33">
        <v>625.61</v>
      </c>
      <c r="Q89" s="4"/>
      <c r="R89" s="4"/>
    </row>
    <row r="90" spans="1:18" x14ac:dyDescent="0.25">
      <c r="A90" s="34"/>
      <c r="B90" s="31" t="s">
        <v>116</v>
      </c>
      <c r="C90" s="56" t="s">
        <v>117</v>
      </c>
      <c r="D90" s="56"/>
      <c r="E90" s="56"/>
      <c r="F90" s="56"/>
      <c r="G90" s="56"/>
      <c r="H90" s="7" t="s">
        <v>64</v>
      </c>
      <c r="I90" s="7">
        <v>4.46</v>
      </c>
      <c r="J90" s="7">
        <v>0.36</v>
      </c>
      <c r="K90" s="7">
        <v>1.6055999999999999</v>
      </c>
      <c r="L90" s="32"/>
      <c r="M90" s="32"/>
      <c r="N90" s="31">
        <v>389.64</v>
      </c>
      <c r="O90" s="32"/>
      <c r="P90" s="33">
        <v>625.61</v>
      </c>
      <c r="Q90" s="4"/>
      <c r="R90" s="4"/>
    </row>
    <row r="91" spans="1:18" x14ac:dyDescent="0.25">
      <c r="A91" s="30"/>
      <c r="B91" s="31">
        <v>2</v>
      </c>
      <c r="C91" s="56" t="s">
        <v>81</v>
      </c>
      <c r="D91" s="56"/>
      <c r="E91" s="56"/>
      <c r="F91" s="56"/>
      <c r="G91" s="56"/>
      <c r="H91" s="32"/>
      <c r="I91" s="32"/>
      <c r="J91" s="32"/>
      <c r="K91" s="32"/>
      <c r="L91" s="32"/>
      <c r="M91" s="32"/>
      <c r="N91" s="32"/>
      <c r="O91" s="32"/>
      <c r="P91" s="33">
        <v>3.23</v>
      </c>
      <c r="Q91" s="4"/>
      <c r="R91" s="4"/>
    </row>
    <row r="92" spans="1:18" ht="22.5" customHeight="1" x14ac:dyDescent="0.25">
      <c r="A92" s="34"/>
      <c r="B92" s="31" t="s">
        <v>118</v>
      </c>
      <c r="C92" s="56" t="s">
        <v>119</v>
      </c>
      <c r="D92" s="56"/>
      <c r="E92" s="56"/>
      <c r="F92" s="56"/>
      <c r="G92" s="56"/>
      <c r="H92" s="7" t="s">
        <v>85</v>
      </c>
      <c r="I92" s="7">
        <v>0.28000000000000003</v>
      </c>
      <c r="J92" s="7">
        <v>0.36</v>
      </c>
      <c r="K92" s="7">
        <v>0.1008</v>
      </c>
      <c r="L92" s="32"/>
      <c r="M92" s="32"/>
      <c r="N92" s="31">
        <v>32.01</v>
      </c>
      <c r="O92" s="32"/>
      <c r="P92" s="33">
        <v>3.23</v>
      </c>
      <c r="Q92" s="4"/>
      <c r="R92" s="4"/>
    </row>
    <row r="93" spans="1:18" x14ac:dyDescent="0.25">
      <c r="A93" s="30"/>
      <c r="B93" s="31">
        <v>4</v>
      </c>
      <c r="C93" s="56" t="s">
        <v>107</v>
      </c>
      <c r="D93" s="56"/>
      <c r="E93" s="56"/>
      <c r="F93" s="56"/>
      <c r="G93" s="56"/>
      <c r="H93" s="32"/>
      <c r="I93" s="32"/>
      <c r="J93" s="32"/>
      <c r="K93" s="32"/>
      <c r="L93" s="32"/>
      <c r="M93" s="32"/>
      <c r="N93" s="32"/>
      <c r="O93" s="32"/>
      <c r="P93" s="33">
        <v>0</v>
      </c>
      <c r="Q93" s="4"/>
      <c r="R93" s="4"/>
    </row>
    <row r="94" spans="1:18" ht="22.5" x14ac:dyDescent="0.25">
      <c r="A94" s="34"/>
      <c r="B94" s="31" t="s">
        <v>120</v>
      </c>
      <c r="C94" s="56" t="s">
        <v>121</v>
      </c>
      <c r="D94" s="56"/>
      <c r="E94" s="56"/>
      <c r="F94" s="56"/>
      <c r="G94" s="56"/>
      <c r="H94" s="7" t="s">
        <v>110</v>
      </c>
      <c r="I94" s="7">
        <v>0.04</v>
      </c>
      <c r="J94" s="7">
        <v>0</v>
      </c>
      <c r="K94" s="7">
        <v>0</v>
      </c>
      <c r="L94" s="28">
        <v>150.04</v>
      </c>
      <c r="M94" s="18">
        <v>1.67</v>
      </c>
      <c r="N94" s="31">
        <v>250.57</v>
      </c>
      <c r="O94" s="32"/>
      <c r="P94" s="33">
        <v>0</v>
      </c>
      <c r="Q94" s="4"/>
      <c r="R94" s="4"/>
    </row>
    <row r="95" spans="1:18" ht="22.5" x14ac:dyDescent="0.25">
      <c r="A95" s="34"/>
      <c r="B95" s="31" t="s">
        <v>122</v>
      </c>
      <c r="C95" s="56" t="s">
        <v>123</v>
      </c>
      <c r="D95" s="56"/>
      <c r="E95" s="56"/>
      <c r="F95" s="56"/>
      <c r="G95" s="56"/>
      <c r="H95" s="7" t="s">
        <v>110</v>
      </c>
      <c r="I95" s="7">
        <v>8.0000000000000002E-3</v>
      </c>
      <c r="J95" s="7">
        <v>0</v>
      </c>
      <c r="K95" s="7">
        <v>0</v>
      </c>
      <c r="L95" s="28">
        <v>187.38</v>
      </c>
      <c r="M95" s="18">
        <v>0.98</v>
      </c>
      <c r="N95" s="31">
        <v>183.63</v>
      </c>
      <c r="O95" s="32"/>
      <c r="P95" s="33">
        <v>0</v>
      </c>
      <c r="Q95" s="4"/>
      <c r="R95" s="4"/>
    </row>
    <row r="96" spans="1:18" ht="22.5" x14ac:dyDescent="0.25">
      <c r="A96" s="34"/>
      <c r="B96" s="31" t="s">
        <v>124</v>
      </c>
      <c r="C96" s="56" t="s">
        <v>125</v>
      </c>
      <c r="D96" s="56"/>
      <c r="E96" s="56"/>
      <c r="F96" s="56"/>
      <c r="G96" s="56"/>
      <c r="H96" s="7" t="s">
        <v>126</v>
      </c>
      <c r="I96" s="7">
        <v>2.0799999999999999E-2</v>
      </c>
      <c r="J96" s="7">
        <v>0</v>
      </c>
      <c r="K96" s="7">
        <v>0</v>
      </c>
      <c r="L96" s="32"/>
      <c r="M96" s="32"/>
      <c r="N96" s="31">
        <v>6.84</v>
      </c>
      <c r="O96" s="32"/>
      <c r="P96" s="33">
        <v>0</v>
      </c>
      <c r="Q96" s="4"/>
      <c r="R96" s="4"/>
    </row>
    <row r="97" spans="1:18" ht="33.75" customHeight="1" x14ac:dyDescent="0.25">
      <c r="A97" s="34"/>
      <c r="B97" s="31" t="s">
        <v>127</v>
      </c>
      <c r="C97" s="56" t="s">
        <v>128</v>
      </c>
      <c r="D97" s="56"/>
      <c r="E97" s="56"/>
      <c r="F97" s="56"/>
      <c r="G97" s="56"/>
      <c r="H97" s="7" t="s">
        <v>129</v>
      </c>
      <c r="I97" s="7">
        <v>6.67</v>
      </c>
      <c r="J97" s="7">
        <v>0</v>
      </c>
      <c r="K97" s="7">
        <v>0</v>
      </c>
      <c r="L97" s="28">
        <v>5.87</v>
      </c>
      <c r="M97" s="18">
        <v>0.98</v>
      </c>
      <c r="N97" s="31">
        <v>5.75</v>
      </c>
      <c r="O97" s="32"/>
      <c r="P97" s="33">
        <v>0</v>
      </c>
      <c r="Q97" s="4"/>
      <c r="R97" s="4"/>
    </row>
    <row r="98" spans="1:18" ht="22.5" customHeight="1" x14ac:dyDescent="0.25">
      <c r="A98" s="34"/>
      <c r="B98" s="31" t="s">
        <v>130</v>
      </c>
      <c r="C98" s="56" t="s">
        <v>131</v>
      </c>
      <c r="D98" s="56"/>
      <c r="E98" s="56"/>
      <c r="F98" s="56"/>
      <c r="G98" s="56"/>
      <c r="H98" s="7" t="s">
        <v>110</v>
      </c>
      <c r="I98" s="7">
        <v>7.0000000000000007E-2</v>
      </c>
      <c r="J98" s="7">
        <v>0</v>
      </c>
      <c r="K98" s="7">
        <v>0</v>
      </c>
      <c r="L98" s="28">
        <v>155.63</v>
      </c>
      <c r="M98" s="18">
        <v>0.95</v>
      </c>
      <c r="N98" s="31">
        <v>147.85</v>
      </c>
      <c r="O98" s="32"/>
      <c r="P98" s="33">
        <v>0</v>
      </c>
      <c r="Q98" s="4"/>
      <c r="R98" s="4"/>
    </row>
    <row r="99" spans="1:18" ht="22.5" x14ac:dyDescent="0.25">
      <c r="A99" s="34"/>
      <c r="B99" s="31" t="s">
        <v>108</v>
      </c>
      <c r="C99" s="56" t="s">
        <v>109</v>
      </c>
      <c r="D99" s="56"/>
      <c r="E99" s="56"/>
      <c r="F99" s="56"/>
      <c r="G99" s="56"/>
      <c r="H99" s="7" t="s">
        <v>110</v>
      </c>
      <c r="I99" s="7">
        <v>4.9000000000000002E-2</v>
      </c>
      <c r="J99" s="7">
        <v>0</v>
      </c>
      <c r="K99" s="7">
        <v>0</v>
      </c>
      <c r="L99" s="28">
        <v>174.93</v>
      </c>
      <c r="M99" s="18">
        <v>1.1599999999999999</v>
      </c>
      <c r="N99" s="31">
        <v>202.92</v>
      </c>
      <c r="O99" s="32"/>
      <c r="P99" s="33">
        <v>0</v>
      </c>
      <c r="Q99" s="4"/>
      <c r="R99" s="4"/>
    </row>
    <row r="100" spans="1:18" ht="22.5" x14ac:dyDescent="0.25">
      <c r="A100" s="34"/>
      <c r="B100" s="31" t="s">
        <v>132</v>
      </c>
      <c r="C100" s="56" t="s">
        <v>133</v>
      </c>
      <c r="D100" s="56"/>
      <c r="E100" s="56"/>
      <c r="F100" s="56"/>
      <c r="G100" s="56"/>
      <c r="H100" s="7" t="s">
        <v>58</v>
      </c>
      <c r="I100" s="7">
        <v>1.4E-2</v>
      </c>
      <c r="J100" s="7">
        <v>0</v>
      </c>
      <c r="K100" s="7">
        <v>0</v>
      </c>
      <c r="L100" s="28">
        <v>41.71</v>
      </c>
      <c r="M100" s="18">
        <v>1.19</v>
      </c>
      <c r="N100" s="31">
        <v>49.63</v>
      </c>
      <c r="O100" s="32"/>
      <c r="P100" s="33">
        <v>0</v>
      </c>
      <c r="Q100" s="4"/>
      <c r="R100" s="4"/>
    </row>
    <row r="101" spans="1:18" ht="22.5" x14ac:dyDescent="0.25">
      <c r="A101" s="34"/>
      <c r="B101" s="31" t="s">
        <v>134</v>
      </c>
      <c r="C101" s="56" t="s">
        <v>135</v>
      </c>
      <c r="D101" s="56"/>
      <c r="E101" s="56"/>
      <c r="F101" s="56"/>
      <c r="G101" s="56"/>
      <c r="H101" s="7" t="s">
        <v>110</v>
      </c>
      <c r="I101" s="7">
        <v>4.0000000000000001E-3</v>
      </c>
      <c r="J101" s="7">
        <v>0</v>
      </c>
      <c r="K101" s="7">
        <v>0</v>
      </c>
      <c r="L101" s="28">
        <v>395.65</v>
      </c>
      <c r="M101" s="18">
        <v>1.46</v>
      </c>
      <c r="N101" s="31">
        <v>577.65</v>
      </c>
      <c r="O101" s="32"/>
      <c r="P101" s="33">
        <v>0</v>
      </c>
      <c r="Q101" s="4"/>
      <c r="R101" s="4"/>
    </row>
    <row r="102" spans="1:18" ht="22.5" customHeight="1" x14ac:dyDescent="0.25">
      <c r="A102" s="34"/>
      <c r="B102" s="31" t="s">
        <v>136</v>
      </c>
      <c r="C102" s="56" t="s">
        <v>137</v>
      </c>
      <c r="D102" s="56"/>
      <c r="E102" s="56"/>
      <c r="F102" s="56"/>
      <c r="G102" s="56"/>
      <c r="H102" s="7" t="s">
        <v>138</v>
      </c>
      <c r="I102" s="7">
        <v>5.0000000000000001E-3</v>
      </c>
      <c r="J102" s="7">
        <v>0</v>
      </c>
      <c r="K102" s="7">
        <v>0</v>
      </c>
      <c r="L102" s="45">
        <v>105278.81</v>
      </c>
      <c r="M102" s="18">
        <v>1.23</v>
      </c>
      <c r="N102" s="43">
        <v>129492.94</v>
      </c>
      <c r="O102" s="32"/>
      <c r="P102" s="33">
        <v>0</v>
      </c>
      <c r="Q102" s="4"/>
      <c r="R102" s="4"/>
    </row>
    <row r="103" spans="1:18" ht="22.5" x14ac:dyDescent="0.25">
      <c r="A103" s="34"/>
      <c r="B103" s="31" t="s">
        <v>139</v>
      </c>
      <c r="C103" s="56" t="s">
        <v>140</v>
      </c>
      <c r="D103" s="56"/>
      <c r="E103" s="56"/>
      <c r="F103" s="56"/>
      <c r="G103" s="56"/>
      <c r="H103" s="7" t="s">
        <v>110</v>
      </c>
      <c r="I103" s="7">
        <v>5.3999999999999999E-2</v>
      </c>
      <c r="J103" s="7">
        <v>0</v>
      </c>
      <c r="K103" s="7">
        <v>0</v>
      </c>
      <c r="L103" s="28">
        <v>79.88</v>
      </c>
      <c r="M103" s="18">
        <v>1.48</v>
      </c>
      <c r="N103" s="31">
        <v>118.22</v>
      </c>
      <c r="O103" s="32"/>
      <c r="P103" s="33">
        <v>0</v>
      </c>
      <c r="Q103" s="4"/>
      <c r="R103" s="4"/>
    </row>
    <row r="104" spans="1:18" ht="22.5" x14ac:dyDescent="0.25">
      <c r="A104" s="34"/>
      <c r="B104" s="31" t="s">
        <v>141</v>
      </c>
      <c r="C104" s="56" t="s">
        <v>142</v>
      </c>
      <c r="D104" s="56"/>
      <c r="E104" s="56"/>
      <c r="F104" s="56"/>
      <c r="G104" s="56"/>
      <c r="H104" s="7" t="s">
        <v>110</v>
      </c>
      <c r="I104" s="7">
        <v>0.04</v>
      </c>
      <c r="J104" s="7">
        <v>0</v>
      </c>
      <c r="K104" s="7">
        <v>0</v>
      </c>
      <c r="L104" s="28">
        <v>157.44</v>
      </c>
      <c r="M104" s="18">
        <v>1.22</v>
      </c>
      <c r="N104" s="31">
        <v>192.08</v>
      </c>
      <c r="O104" s="32"/>
      <c r="P104" s="33">
        <v>0</v>
      </c>
      <c r="Q104" s="4"/>
      <c r="R104" s="4"/>
    </row>
    <row r="105" spans="1:18" ht="22.5" x14ac:dyDescent="0.25">
      <c r="A105" s="34"/>
      <c r="B105" s="31" t="s">
        <v>111</v>
      </c>
      <c r="C105" s="56" t="s">
        <v>112</v>
      </c>
      <c r="D105" s="56"/>
      <c r="E105" s="56"/>
      <c r="F105" s="56"/>
      <c r="G105" s="56"/>
      <c r="H105" s="7" t="s">
        <v>113</v>
      </c>
      <c r="I105" s="7">
        <v>0.1</v>
      </c>
      <c r="J105" s="7">
        <v>0</v>
      </c>
      <c r="K105" s="7">
        <v>0</v>
      </c>
      <c r="L105" s="28">
        <v>944.69</v>
      </c>
      <c r="M105" s="18">
        <v>1.1100000000000001</v>
      </c>
      <c r="N105" s="43">
        <v>1048.6099999999999</v>
      </c>
      <c r="O105" s="32"/>
      <c r="P105" s="33">
        <v>0</v>
      </c>
      <c r="Q105" s="4"/>
      <c r="R105" s="4"/>
    </row>
    <row r="106" spans="1:18" ht="23.25" thickBot="1" x14ac:dyDescent="0.3">
      <c r="A106" s="34"/>
      <c r="B106" s="31" t="s">
        <v>143</v>
      </c>
      <c r="C106" s="57" t="s">
        <v>144</v>
      </c>
      <c r="D106" s="57"/>
      <c r="E106" s="57"/>
      <c r="F106" s="57"/>
      <c r="G106" s="57"/>
      <c r="H106" s="7" t="s">
        <v>58</v>
      </c>
      <c r="I106" s="7">
        <v>0.41</v>
      </c>
      <c r="J106" s="7">
        <v>0</v>
      </c>
      <c r="K106" s="7">
        <v>0</v>
      </c>
      <c r="L106" s="28">
        <v>655.9</v>
      </c>
      <c r="M106" s="18">
        <v>0.95</v>
      </c>
      <c r="N106" s="31">
        <v>623.11</v>
      </c>
      <c r="O106" s="32"/>
      <c r="P106" s="33">
        <v>0</v>
      </c>
      <c r="Q106" s="4"/>
      <c r="R106" s="4"/>
    </row>
    <row r="107" spans="1:18" x14ac:dyDescent="0.25">
      <c r="A107" s="35"/>
      <c r="B107" s="32"/>
      <c r="C107" s="90" t="s">
        <v>67</v>
      </c>
      <c r="D107" s="90"/>
      <c r="E107" s="90"/>
      <c r="F107" s="90"/>
      <c r="G107" s="90"/>
      <c r="H107" s="37"/>
      <c r="I107" s="37"/>
      <c r="J107" s="37"/>
      <c r="K107" s="37"/>
      <c r="L107" s="38"/>
      <c r="M107" s="37"/>
      <c r="N107" s="38"/>
      <c r="O107" s="37"/>
      <c r="P107" s="39">
        <v>628.84</v>
      </c>
      <c r="Q107" s="4"/>
      <c r="R107" s="4"/>
    </row>
    <row r="108" spans="1:18" ht="33.75" x14ac:dyDescent="0.25">
      <c r="A108" s="40">
        <v>45661</v>
      </c>
      <c r="B108" s="31" t="s">
        <v>68</v>
      </c>
      <c r="C108" s="56" t="s">
        <v>69</v>
      </c>
      <c r="D108" s="56"/>
      <c r="E108" s="56"/>
      <c r="F108" s="56"/>
      <c r="G108" s="56"/>
      <c r="H108" s="7" t="s">
        <v>70</v>
      </c>
      <c r="I108" s="7">
        <v>2</v>
      </c>
      <c r="J108" s="32"/>
      <c r="K108" s="7">
        <v>2</v>
      </c>
      <c r="L108" s="32"/>
      <c r="M108" s="32"/>
      <c r="N108" s="32"/>
      <c r="O108" s="7">
        <v>0.3</v>
      </c>
      <c r="P108" s="33">
        <v>10.43</v>
      </c>
      <c r="Q108" s="4"/>
      <c r="R108" s="4"/>
    </row>
    <row r="109" spans="1:18" x14ac:dyDescent="0.25">
      <c r="A109" s="34"/>
      <c r="B109" s="32"/>
      <c r="C109" s="56" t="s">
        <v>71</v>
      </c>
      <c r="D109" s="56"/>
      <c r="E109" s="56"/>
      <c r="F109" s="56"/>
      <c r="G109" s="56"/>
      <c r="H109" s="32"/>
      <c r="I109" s="32"/>
      <c r="J109" s="32"/>
      <c r="K109" s="32"/>
      <c r="L109" s="32"/>
      <c r="M109" s="32"/>
      <c r="N109" s="32"/>
      <c r="O109" s="32"/>
      <c r="P109" s="33">
        <v>625.61</v>
      </c>
      <c r="Q109" s="4"/>
      <c r="R109" s="4"/>
    </row>
    <row r="110" spans="1:18" ht="22.5" x14ac:dyDescent="0.25">
      <c r="A110" s="34"/>
      <c r="B110" s="31" t="s">
        <v>72</v>
      </c>
      <c r="C110" s="56" t="s">
        <v>73</v>
      </c>
      <c r="D110" s="56"/>
      <c r="E110" s="56"/>
      <c r="F110" s="56"/>
      <c r="G110" s="56"/>
      <c r="H110" s="7" t="s">
        <v>70</v>
      </c>
      <c r="I110" s="7">
        <v>97</v>
      </c>
      <c r="J110" s="32"/>
      <c r="K110" s="7">
        <v>97</v>
      </c>
      <c r="L110" s="32"/>
      <c r="M110" s="32"/>
      <c r="N110" s="32"/>
      <c r="O110" s="32"/>
      <c r="P110" s="33">
        <v>606.84</v>
      </c>
      <c r="Q110" s="4"/>
      <c r="R110" s="4"/>
    </row>
    <row r="111" spans="1:18" ht="23.25" thickBot="1" x14ac:dyDescent="0.3">
      <c r="A111" s="34"/>
      <c r="B111" s="31" t="s">
        <v>74</v>
      </c>
      <c r="C111" s="57" t="s">
        <v>75</v>
      </c>
      <c r="D111" s="57"/>
      <c r="E111" s="57"/>
      <c r="F111" s="57"/>
      <c r="G111" s="57"/>
      <c r="H111" s="7" t="s">
        <v>70</v>
      </c>
      <c r="I111" s="7">
        <v>51</v>
      </c>
      <c r="J111" s="32"/>
      <c r="K111" s="7">
        <v>51</v>
      </c>
      <c r="L111" s="32"/>
      <c r="M111" s="32"/>
      <c r="N111" s="32"/>
      <c r="O111" s="32"/>
      <c r="P111" s="33">
        <v>319.06</v>
      </c>
      <c r="Q111" s="4"/>
      <c r="R111" s="4"/>
    </row>
    <row r="112" spans="1:18" x14ac:dyDescent="0.25">
      <c r="A112" s="23"/>
      <c r="B112" s="32"/>
      <c r="C112" s="90" t="s">
        <v>76</v>
      </c>
      <c r="D112" s="90"/>
      <c r="E112" s="90"/>
      <c r="F112" s="90"/>
      <c r="G112" s="90"/>
      <c r="H112" s="37"/>
      <c r="I112" s="37"/>
      <c r="J112" s="37"/>
      <c r="K112" s="37"/>
      <c r="L112" s="38"/>
      <c r="M112" s="37"/>
      <c r="N112" s="41">
        <v>1565.17</v>
      </c>
      <c r="O112" s="37"/>
      <c r="P112" s="44">
        <v>1565.17</v>
      </c>
      <c r="Q112" s="4"/>
      <c r="R112" s="4"/>
    </row>
    <row r="113" spans="1:18" x14ac:dyDescent="0.25">
      <c r="A113" s="35"/>
      <c r="B113" s="32"/>
      <c r="C113" s="89" t="s">
        <v>145</v>
      </c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46"/>
      <c r="Q113" s="4"/>
      <c r="R113" s="4"/>
    </row>
    <row r="114" spans="1:18" x14ac:dyDescent="0.25">
      <c r="A114" s="35"/>
      <c r="B114" s="32"/>
      <c r="C114" s="91" t="s">
        <v>146</v>
      </c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47">
        <v>1912.38</v>
      </c>
      <c r="Q114" s="4"/>
      <c r="R114" s="4"/>
    </row>
    <row r="115" spans="1:18" x14ac:dyDescent="0.25">
      <c r="A115" s="35"/>
      <c r="B115" s="32"/>
      <c r="C115" s="91" t="s">
        <v>147</v>
      </c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48"/>
      <c r="Q115" s="4"/>
      <c r="R115" s="4"/>
    </row>
    <row r="116" spans="1:18" x14ac:dyDescent="0.25">
      <c r="A116" s="35"/>
      <c r="B116" s="32"/>
      <c r="C116" s="91" t="s">
        <v>148</v>
      </c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47">
        <v>1755.11</v>
      </c>
      <c r="Q116" s="4"/>
      <c r="R116" s="4"/>
    </row>
    <row r="117" spans="1:18" x14ac:dyDescent="0.25">
      <c r="A117" s="35"/>
      <c r="B117" s="32"/>
      <c r="C117" s="91" t="s">
        <v>149</v>
      </c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48">
        <v>87.05</v>
      </c>
      <c r="Q117" s="4"/>
      <c r="R117" s="4"/>
    </row>
    <row r="118" spans="1:18" x14ac:dyDescent="0.25">
      <c r="A118" s="35"/>
      <c r="B118" s="32"/>
      <c r="C118" s="91" t="s">
        <v>150</v>
      </c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48">
        <v>42.76</v>
      </c>
      <c r="Q118" s="4"/>
      <c r="R118" s="4"/>
    </row>
    <row r="119" spans="1:18" x14ac:dyDescent="0.25">
      <c r="A119" s="35"/>
      <c r="B119" s="32"/>
      <c r="C119" s="91" t="s">
        <v>151</v>
      </c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48">
        <v>27.46</v>
      </c>
      <c r="Q119" s="4"/>
      <c r="R119" s="4"/>
    </row>
    <row r="120" spans="1:18" x14ac:dyDescent="0.25">
      <c r="A120" s="35"/>
      <c r="B120" s="32"/>
      <c r="C120" s="91" t="s">
        <v>152</v>
      </c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48">
        <v>258.87</v>
      </c>
      <c r="Q120" s="4"/>
      <c r="R120" s="4"/>
    </row>
    <row r="121" spans="1:18" x14ac:dyDescent="0.25">
      <c r="A121" s="35"/>
      <c r="B121" s="32"/>
      <c r="C121" s="91" t="s">
        <v>147</v>
      </c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48"/>
      <c r="Q121" s="4"/>
      <c r="R121" s="4"/>
    </row>
    <row r="122" spans="1:18" x14ac:dyDescent="0.25">
      <c r="A122" s="35"/>
      <c r="B122" s="32"/>
      <c r="C122" s="91" t="s">
        <v>153</v>
      </c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48">
        <v>108.01</v>
      </c>
      <c r="Q122" s="4"/>
      <c r="R122" s="4"/>
    </row>
    <row r="123" spans="1:18" x14ac:dyDescent="0.25">
      <c r="A123" s="35"/>
      <c r="B123" s="32"/>
      <c r="C123" s="91" t="s">
        <v>154</v>
      </c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48">
        <v>0.04</v>
      </c>
      <c r="Q123" s="4"/>
      <c r="R123" s="4"/>
    </row>
    <row r="124" spans="1:18" x14ac:dyDescent="0.25">
      <c r="A124" s="35"/>
      <c r="B124" s="32"/>
      <c r="C124" s="91" t="s">
        <v>155</v>
      </c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48">
        <v>0.28999999999999998</v>
      </c>
      <c r="Q124" s="4"/>
      <c r="R124" s="4"/>
    </row>
    <row r="125" spans="1:18" x14ac:dyDescent="0.25">
      <c r="A125" s="35"/>
      <c r="B125" s="32"/>
      <c r="C125" s="91" t="s">
        <v>156</v>
      </c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48">
        <v>98.55</v>
      </c>
      <c r="Q125" s="4"/>
      <c r="R125" s="4"/>
    </row>
    <row r="126" spans="1:18" x14ac:dyDescent="0.25">
      <c r="A126" s="35"/>
      <c r="B126" s="32"/>
      <c r="C126" s="91" t="s">
        <v>157</v>
      </c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48">
        <v>51.98</v>
      </c>
      <c r="Q126" s="4"/>
      <c r="R126" s="4"/>
    </row>
    <row r="127" spans="1:18" x14ac:dyDescent="0.25">
      <c r="A127" s="35"/>
      <c r="B127" s="32"/>
      <c r="C127" s="91" t="s">
        <v>158</v>
      </c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47">
        <v>4304.6000000000004</v>
      </c>
      <c r="Q127" s="4"/>
      <c r="R127" s="4"/>
    </row>
    <row r="128" spans="1:18" x14ac:dyDescent="0.25">
      <c r="A128" s="35"/>
      <c r="B128" s="32"/>
      <c r="C128" s="91" t="s">
        <v>147</v>
      </c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48"/>
      <c r="Q128" s="4"/>
      <c r="R128" s="4"/>
    </row>
    <row r="129" spans="1:18" x14ac:dyDescent="0.25">
      <c r="A129" s="35"/>
      <c r="B129" s="32"/>
      <c r="C129" s="91" t="s">
        <v>153</v>
      </c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47">
        <v>1647.1</v>
      </c>
      <c r="Q129" s="4"/>
      <c r="R129" s="4"/>
    </row>
    <row r="130" spans="1:18" x14ac:dyDescent="0.25">
      <c r="A130" s="35"/>
      <c r="B130" s="32"/>
      <c r="C130" s="91" t="s">
        <v>154</v>
      </c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48">
        <v>87.01</v>
      </c>
      <c r="Q130" s="4"/>
      <c r="R130" s="4"/>
    </row>
    <row r="131" spans="1:18" x14ac:dyDescent="0.25">
      <c r="A131" s="35"/>
      <c r="B131" s="32"/>
      <c r="C131" s="91" t="s">
        <v>155</v>
      </c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48">
        <v>42.47</v>
      </c>
      <c r="Q131" s="4"/>
      <c r="R131" s="4"/>
    </row>
    <row r="132" spans="1:18" x14ac:dyDescent="0.25">
      <c r="A132" s="35"/>
      <c r="B132" s="32"/>
      <c r="C132" s="91" t="s">
        <v>159</v>
      </c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48">
        <v>27.46</v>
      </c>
      <c r="Q132" s="4"/>
      <c r="R132" s="4"/>
    </row>
    <row r="133" spans="1:18" x14ac:dyDescent="0.25">
      <c r="A133" s="35"/>
      <c r="B133" s="32"/>
      <c r="C133" s="91" t="s">
        <v>156</v>
      </c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47">
        <v>1638.88</v>
      </c>
      <c r="Q133" s="4"/>
      <c r="R133" s="4"/>
    </row>
    <row r="134" spans="1:18" x14ac:dyDescent="0.25">
      <c r="A134" s="35"/>
      <c r="B134" s="32"/>
      <c r="C134" s="91" t="s">
        <v>157</v>
      </c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48">
        <v>861.68</v>
      </c>
      <c r="Q134" s="4"/>
      <c r="R134" s="4"/>
    </row>
    <row r="135" spans="1:18" x14ac:dyDescent="0.25">
      <c r="A135" s="35"/>
      <c r="B135" s="32"/>
      <c r="C135" s="91" t="s">
        <v>160</v>
      </c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47">
        <v>1797.87</v>
      </c>
      <c r="Q135" s="4"/>
      <c r="R135" s="4"/>
    </row>
    <row r="136" spans="1:18" x14ac:dyDescent="0.25">
      <c r="A136" s="35"/>
      <c r="B136" s="32"/>
      <c r="C136" s="91" t="s">
        <v>161</v>
      </c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47">
        <v>1737.43</v>
      </c>
      <c r="Q136" s="4"/>
      <c r="R136" s="4"/>
    </row>
    <row r="137" spans="1:18" x14ac:dyDescent="0.25">
      <c r="A137" s="35"/>
      <c r="B137" s="32"/>
      <c r="C137" s="91" t="s">
        <v>162</v>
      </c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48">
        <v>913.66</v>
      </c>
      <c r="Q137" s="4"/>
      <c r="R137" s="4"/>
    </row>
    <row r="138" spans="1:18" x14ac:dyDescent="0.25">
      <c r="A138" s="35"/>
      <c r="B138" s="32"/>
      <c r="C138" s="89" t="s">
        <v>163</v>
      </c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49">
        <v>4563.47</v>
      </c>
      <c r="Q138" s="4"/>
      <c r="R138" s="4"/>
    </row>
    <row r="139" spans="1:18" x14ac:dyDescent="0.25">
      <c r="A139" s="35"/>
      <c r="B139" s="32"/>
      <c r="C139" s="89" t="s">
        <v>164</v>
      </c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50"/>
      <c r="Q139" s="4"/>
      <c r="R139" s="4"/>
    </row>
    <row r="140" spans="1:18" x14ac:dyDescent="0.25">
      <c r="A140" s="35"/>
      <c r="B140" s="32"/>
      <c r="C140" s="91" t="s">
        <v>165</v>
      </c>
      <c r="D140" s="91"/>
      <c r="E140" s="91"/>
      <c r="F140" s="91"/>
      <c r="G140" s="91"/>
      <c r="H140" s="91"/>
      <c r="I140" s="91"/>
      <c r="J140" s="91"/>
      <c r="K140" s="51">
        <v>4.5127199999999998</v>
      </c>
      <c r="L140" s="93"/>
      <c r="M140" s="93"/>
      <c r="N140" s="93"/>
      <c r="O140" s="93"/>
      <c r="P140" s="48"/>
      <c r="Q140" s="4"/>
      <c r="R140" s="4"/>
    </row>
    <row r="141" spans="1:18" ht="15.75" thickBot="1" x14ac:dyDescent="0.3">
      <c r="A141" s="35"/>
      <c r="B141" s="32"/>
      <c r="C141" s="94" t="s">
        <v>166</v>
      </c>
      <c r="D141" s="94"/>
      <c r="E141" s="94"/>
      <c r="F141" s="94"/>
      <c r="G141" s="94"/>
      <c r="H141" s="94"/>
      <c r="I141" s="94"/>
      <c r="J141" s="94"/>
      <c r="K141" s="51">
        <v>9.8040000000000002E-2</v>
      </c>
      <c r="L141" s="95"/>
      <c r="M141" s="95"/>
      <c r="N141" s="95"/>
      <c r="O141" s="95"/>
      <c r="P141" s="48"/>
      <c r="Q141" s="4"/>
      <c r="R141" s="4"/>
    </row>
    <row r="142" spans="1:18" ht="15.75" thickBot="1" x14ac:dyDescent="0.3">
      <c r="A142" s="86" t="s">
        <v>167</v>
      </c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8"/>
      <c r="Q142" s="4"/>
      <c r="R142" s="4"/>
    </row>
    <row r="143" spans="1:18" ht="22.5" customHeight="1" x14ac:dyDescent="0.25">
      <c r="A143" s="23">
        <v>5</v>
      </c>
      <c r="B143" s="22" t="s">
        <v>168</v>
      </c>
      <c r="C143" s="90" t="s">
        <v>169</v>
      </c>
      <c r="D143" s="90"/>
      <c r="E143" s="90"/>
      <c r="F143" s="90"/>
      <c r="G143" s="90"/>
      <c r="H143" s="24" t="s">
        <v>94</v>
      </c>
      <c r="I143" s="24">
        <v>1</v>
      </c>
      <c r="J143" s="24">
        <v>1</v>
      </c>
      <c r="K143" s="24">
        <v>1</v>
      </c>
      <c r="L143" s="25"/>
      <c r="M143" s="24"/>
      <c r="N143" s="25"/>
      <c r="O143" s="24"/>
      <c r="P143" s="26"/>
      <c r="Q143" s="4"/>
      <c r="R143" s="4"/>
    </row>
    <row r="144" spans="1:18" ht="56.25" x14ac:dyDescent="0.25">
      <c r="A144" s="27"/>
      <c r="B144" s="28" t="s">
        <v>59</v>
      </c>
      <c r="C144" s="91" t="s">
        <v>60</v>
      </c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2"/>
      <c r="Q144" s="4"/>
      <c r="R144" s="4"/>
    </row>
    <row r="145" spans="1:18" x14ac:dyDescent="0.25">
      <c r="A145" s="30"/>
      <c r="B145" s="31">
        <v>1</v>
      </c>
      <c r="C145" s="56" t="s">
        <v>63</v>
      </c>
      <c r="D145" s="56"/>
      <c r="E145" s="56"/>
      <c r="F145" s="56"/>
      <c r="G145" s="56"/>
      <c r="H145" s="7" t="s">
        <v>64</v>
      </c>
      <c r="I145" s="32"/>
      <c r="J145" s="32"/>
      <c r="K145" s="7">
        <v>0.84</v>
      </c>
      <c r="L145" s="32"/>
      <c r="M145" s="32"/>
      <c r="N145" s="32"/>
      <c r="O145" s="32"/>
      <c r="P145" s="33">
        <v>340.89</v>
      </c>
      <c r="Q145" s="4"/>
      <c r="R145" s="4"/>
    </row>
    <row r="146" spans="1:18" x14ac:dyDescent="0.25">
      <c r="A146" s="34"/>
      <c r="B146" s="31" t="s">
        <v>170</v>
      </c>
      <c r="C146" s="56" t="s">
        <v>171</v>
      </c>
      <c r="D146" s="56"/>
      <c r="E146" s="56"/>
      <c r="F146" s="56"/>
      <c r="G146" s="56"/>
      <c r="H146" s="7" t="s">
        <v>64</v>
      </c>
      <c r="I146" s="7">
        <v>0.7</v>
      </c>
      <c r="J146" s="7">
        <v>1.2</v>
      </c>
      <c r="K146" s="7">
        <v>0.84</v>
      </c>
      <c r="L146" s="32"/>
      <c r="M146" s="32"/>
      <c r="N146" s="31">
        <v>405.82</v>
      </c>
      <c r="O146" s="32"/>
      <c r="P146" s="33">
        <v>340.89</v>
      </c>
      <c r="Q146" s="4"/>
      <c r="R146" s="4"/>
    </row>
    <row r="147" spans="1:18" x14ac:dyDescent="0.25">
      <c r="A147" s="30"/>
      <c r="B147" s="31">
        <v>2</v>
      </c>
      <c r="C147" s="56" t="s">
        <v>81</v>
      </c>
      <c r="D147" s="56"/>
      <c r="E147" s="56"/>
      <c r="F147" s="56"/>
      <c r="G147" s="56"/>
      <c r="H147" s="32"/>
      <c r="I147" s="32"/>
      <c r="J147" s="32"/>
      <c r="K147" s="32"/>
      <c r="L147" s="32"/>
      <c r="M147" s="32"/>
      <c r="N147" s="32"/>
      <c r="O147" s="32"/>
      <c r="P147" s="33">
        <v>26.08</v>
      </c>
      <c r="Q147" s="4"/>
      <c r="R147" s="4"/>
    </row>
    <row r="148" spans="1:18" x14ac:dyDescent="0.25">
      <c r="A148" s="30"/>
      <c r="B148" s="32"/>
      <c r="C148" s="56" t="s">
        <v>82</v>
      </c>
      <c r="D148" s="56"/>
      <c r="E148" s="56"/>
      <c r="F148" s="56"/>
      <c r="G148" s="56"/>
      <c r="H148" s="7" t="s">
        <v>64</v>
      </c>
      <c r="I148" s="32"/>
      <c r="J148" s="32"/>
      <c r="K148" s="7">
        <v>2.4E-2</v>
      </c>
      <c r="L148" s="32"/>
      <c r="M148" s="32"/>
      <c r="N148" s="32"/>
      <c r="O148" s="32"/>
      <c r="P148" s="33">
        <v>11.08</v>
      </c>
      <c r="Q148" s="4"/>
      <c r="R148" s="4"/>
    </row>
    <row r="149" spans="1:18" ht="22.5" x14ac:dyDescent="0.25">
      <c r="A149" s="34"/>
      <c r="B149" s="31" t="s">
        <v>97</v>
      </c>
      <c r="C149" s="56" t="s">
        <v>98</v>
      </c>
      <c r="D149" s="56"/>
      <c r="E149" s="56"/>
      <c r="F149" s="56"/>
      <c r="G149" s="56"/>
      <c r="H149" s="7" t="s">
        <v>85</v>
      </c>
      <c r="I149" s="7">
        <v>0.01</v>
      </c>
      <c r="J149" s="7">
        <v>1.2</v>
      </c>
      <c r="K149" s="7">
        <v>1.2E-2</v>
      </c>
      <c r="L149" s="32"/>
      <c r="M149" s="32"/>
      <c r="N149" s="43">
        <v>1581.17</v>
      </c>
      <c r="O149" s="32"/>
      <c r="P149" s="33">
        <v>18.97</v>
      </c>
      <c r="Q149" s="4"/>
      <c r="R149" s="4"/>
    </row>
    <row r="150" spans="1:18" x14ac:dyDescent="0.25">
      <c r="A150" s="34"/>
      <c r="B150" s="31" t="s">
        <v>99</v>
      </c>
      <c r="C150" s="56" t="s">
        <v>100</v>
      </c>
      <c r="D150" s="56"/>
      <c r="E150" s="56"/>
      <c r="F150" s="56"/>
      <c r="G150" s="56"/>
      <c r="H150" s="7" t="s">
        <v>64</v>
      </c>
      <c r="I150" s="7">
        <v>0.01</v>
      </c>
      <c r="J150" s="7">
        <v>1.2</v>
      </c>
      <c r="K150" s="7">
        <v>1.2E-2</v>
      </c>
      <c r="L150" s="32"/>
      <c r="M150" s="32"/>
      <c r="N150" s="31">
        <v>529.33000000000004</v>
      </c>
      <c r="O150" s="32"/>
      <c r="P150" s="33">
        <v>6.35</v>
      </c>
      <c r="Q150" s="4"/>
      <c r="R150" s="4"/>
    </row>
    <row r="151" spans="1:18" ht="22.5" x14ac:dyDescent="0.25">
      <c r="A151" s="34"/>
      <c r="B151" s="31" t="s">
        <v>103</v>
      </c>
      <c r="C151" s="56" t="s">
        <v>104</v>
      </c>
      <c r="D151" s="56"/>
      <c r="E151" s="56"/>
      <c r="F151" s="56"/>
      <c r="G151" s="56"/>
      <c r="H151" s="7" t="s">
        <v>85</v>
      </c>
      <c r="I151" s="7">
        <v>0.01</v>
      </c>
      <c r="J151" s="7">
        <v>1.2</v>
      </c>
      <c r="K151" s="7">
        <v>1.2E-2</v>
      </c>
      <c r="L151" s="28">
        <v>477.92</v>
      </c>
      <c r="M151" s="18">
        <v>1.24</v>
      </c>
      <c r="N151" s="31">
        <v>592.62</v>
      </c>
      <c r="O151" s="32"/>
      <c r="P151" s="33">
        <v>7.11</v>
      </c>
      <c r="Q151" s="4"/>
      <c r="R151" s="4"/>
    </row>
    <row r="152" spans="1:18" x14ac:dyDescent="0.25">
      <c r="A152" s="34"/>
      <c r="B152" s="31" t="s">
        <v>105</v>
      </c>
      <c r="C152" s="56" t="s">
        <v>106</v>
      </c>
      <c r="D152" s="56"/>
      <c r="E152" s="56"/>
      <c r="F152" s="56"/>
      <c r="G152" s="56"/>
      <c r="H152" s="7" t="s">
        <v>64</v>
      </c>
      <c r="I152" s="7">
        <v>0.01</v>
      </c>
      <c r="J152" s="7">
        <v>1.2</v>
      </c>
      <c r="K152" s="7">
        <v>1.2E-2</v>
      </c>
      <c r="L152" s="32"/>
      <c r="M152" s="32"/>
      <c r="N152" s="31">
        <v>394.05</v>
      </c>
      <c r="O152" s="32"/>
      <c r="P152" s="33">
        <v>4.7300000000000004</v>
      </c>
      <c r="Q152" s="4"/>
      <c r="R152" s="4"/>
    </row>
    <row r="153" spans="1:18" x14ac:dyDescent="0.25">
      <c r="A153" s="30"/>
      <c r="B153" s="31">
        <v>4</v>
      </c>
      <c r="C153" s="56" t="s">
        <v>107</v>
      </c>
      <c r="D153" s="56"/>
      <c r="E153" s="56"/>
      <c r="F153" s="56"/>
      <c r="G153" s="56"/>
      <c r="H153" s="32"/>
      <c r="I153" s="32"/>
      <c r="J153" s="32"/>
      <c r="K153" s="32"/>
      <c r="L153" s="32"/>
      <c r="M153" s="32"/>
      <c r="N153" s="32"/>
      <c r="O153" s="32"/>
      <c r="P153" s="33">
        <v>4.55</v>
      </c>
      <c r="Q153" s="4"/>
      <c r="R153" s="4"/>
    </row>
    <row r="154" spans="1:18" ht="23.25" thickBot="1" x14ac:dyDescent="0.3">
      <c r="A154" s="34"/>
      <c r="B154" s="31" t="s">
        <v>172</v>
      </c>
      <c r="C154" s="57" t="s">
        <v>173</v>
      </c>
      <c r="D154" s="57"/>
      <c r="E154" s="57"/>
      <c r="F154" s="57"/>
      <c r="G154" s="57"/>
      <c r="H154" s="7" t="s">
        <v>138</v>
      </c>
      <c r="I154" s="7">
        <v>3.0000000000000001E-5</v>
      </c>
      <c r="J154" s="32"/>
      <c r="K154" s="7">
        <v>3.0000000000000001E-5</v>
      </c>
      <c r="L154" s="45">
        <v>127406</v>
      </c>
      <c r="M154" s="18">
        <v>1.19</v>
      </c>
      <c r="N154" s="43">
        <v>151613.14000000001</v>
      </c>
      <c r="O154" s="32"/>
      <c r="P154" s="33">
        <v>4.55</v>
      </c>
      <c r="Q154" s="4"/>
      <c r="R154" s="4"/>
    </row>
    <row r="155" spans="1:18" x14ac:dyDescent="0.25">
      <c r="A155" s="35"/>
      <c r="B155" s="32"/>
      <c r="C155" s="90" t="s">
        <v>67</v>
      </c>
      <c r="D155" s="90"/>
      <c r="E155" s="90"/>
      <c r="F155" s="90"/>
      <c r="G155" s="90"/>
      <c r="H155" s="37"/>
      <c r="I155" s="37"/>
      <c r="J155" s="37"/>
      <c r="K155" s="37"/>
      <c r="L155" s="38"/>
      <c r="M155" s="37"/>
      <c r="N155" s="38"/>
      <c r="O155" s="37"/>
      <c r="P155" s="39">
        <v>382.6</v>
      </c>
      <c r="Q155" s="4"/>
      <c r="R155" s="4"/>
    </row>
    <row r="156" spans="1:18" ht="33.75" x14ac:dyDescent="0.25">
      <c r="A156" s="40">
        <v>45662</v>
      </c>
      <c r="B156" s="31" t="s">
        <v>68</v>
      </c>
      <c r="C156" s="56" t="s">
        <v>69</v>
      </c>
      <c r="D156" s="56"/>
      <c r="E156" s="56"/>
      <c r="F156" s="56"/>
      <c r="G156" s="56"/>
      <c r="H156" s="7" t="s">
        <v>70</v>
      </c>
      <c r="I156" s="7">
        <v>2</v>
      </c>
      <c r="J156" s="32"/>
      <c r="K156" s="7">
        <v>2</v>
      </c>
      <c r="L156" s="32"/>
      <c r="M156" s="32"/>
      <c r="N156" s="32"/>
      <c r="O156" s="32"/>
      <c r="P156" s="33">
        <v>5.68</v>
      </c>
      <c r="Q156" s="4"/>
      <c r="R156" s="4"/>
    </row>
    <row r="157" spans="1:18" x14ac:dyDescent="0.25">
      <c r="A157" s="34"/>
      <c r="B157" s="32"/>
      <c r="C157" s="56" t="s">
        <v>71</v>
      </c>
      <c r="D157" s="56"/>
      <c r="E157" s="56"/>
      <c r="F157" s="56"/>
      <c r="G157" s="56"/>
      <c r="H157" s="32"/>
      <c r="I157" s="32"/>
      <c r="J157" s="32"/>
      <c r="K157" s="32"/>
      <c r="L157" s="32"/>
      <c r="M157" s="32"/>
      <c r="N157" s="32"/>
      <c r="O157" s="32"/>
      <c r="P157" s="33">
        <v>351.97</v>
      </c>
      <c r="Q157" s="4"/>
      <c r="R157" s="4"/>
    </row>
    <row r="158" spans="1:18" ht="22.5" x14ac:dyDescent="0.25">
      <c r="A158" s="34"/>
      <c r="B158" s="31" t="s">
        <v>72</v>
      </c>
      <c r="C158" s="56" t="s">
        <v>73</v>
      </c>
      <c r="D158" s="56"/>
      <c r="E158" s="56"/>
      <c r="F158" s="56"/>
      <c r="G158" s="56"/>
      <c r="H158" s="7" t="s">
        <v>70</v>
      </c>
      <c r="I158" s="7">
        <v>97</v>
      </c>
      <c r="J158" s="32"/>
      <c r="K158" s="7">
        <v>97</v>
      </c>
      <c r="L158" s="32"/>
      <c r="M158" s="32"/>
      <c r="N158" s="32"/>
      <c r="O158" s="32"/>
      <c r="P158" s="33">
        <v>341.41</v>
      </c>
      <c r="Q158" s="4"/>
      <c r="R158" s="4"/>
    </row>
    <row r="159" spans="1:18" ht="23.25" thickBot="1" x14ac:dyDescent="0.3">
      <c r="A159" s="34"/>
      <c r="B159" s="31" t="s">
        <v>74</v>
      </c>
      <c r="C159" s="57" t="s">
        <v>75</v>
      </c>
      <c r="D159" s="57"/>
      <c r="E159" s="57"/>
      <c r="F159" s="57"/>
      <c r="G159" s="57"/>
      <c r="H159" s="7" t="s">
        <v>70</v>
      </c>
      <c r="I159" s="7">
        <v>51</v>
      </c>
      <c r="J159" s="32"/>
      <c r="K159" s="7">
        <v>51</v>
      </c>
      <c r="L159" s="32"/>
      <c r="M159" s="32"/>
      <c r="N159" s="32"/>
      <c r="O159" s="32"/>
      <c r="P159" s="33">
        <v>179.5</v>
      </c>
      <c r="Q159" s="4"/>
      <c r="R159" s="4"/>
    </row>
    <row r="160" spans="1:18" ht="15.75" thickBot="1" x14ac:dyDescent="0.3">
      <c r="A160" s="23"/>
      <c r="B160" s="32"/>
      <c r="C160" s="87" t="s">
        <v>76</v>
      </c>
      <c r="D160" s="87"/>
      <c r="E160" s="87"/>
      <c r="F160" s="87"/>
      <c r="G160" s="87"/>
      <c r="H160" s="37"/>
      <c r="I160" s="37"/>
      <c r="J160" s="37"/>
      <c r="K160" s="37"/>
      <c r="L160" s="38"/>
      <c r="M160" s="37"/>
      <c r="N160" s="38">
        <v>909.19</v>
      </c>
      <c r="O160" s="37"/>
      <c r="P160" s="39">
        <v>909.19</v>
      </c>
      <c r="Q160" s="4"/>
      <c r="R160" s="4"/>
    </row>
    <row r="161" spans="1:18" ht="22.5" x14ac:dyDescent="0.25">
      <c r="A161" s="42">
        <v>6</v>
      </c>
      <c r="B161" s="36" t="s">
        <v>92</v>
      </c>
      <c r="C161" s="90" t="s">
        <v>174</v>
      </c>
      <c r="D161" s="90"/>
      <c r="E161" s="90"/>
      <c r="F161" s="90"/>
      <c r="G161" s="90"/>
      <c r="H161" s="37" t="s">
        <v>94</v>
      </c>
      <c r="I161" s="37">
        <v>3</v>
      </c>
      <c r="J161" s="37">
        <v>1</v>
      </c>
      <c r="K161" s="37">
        <v>3</v>
      </c>
      <c r="L161" s="38"/>
      <c r="M161" s="37"/>
      <c r="N161" s="38"/>
      <c r="O161" s="37"/>
      <c r="P161" s="39"/>
      <c r="Q161" s="4"/>
      <c r="R161" s="4"/>
    </row>
    <row r="162" spans="1:18" ht="56.25" x14ac:dyDescent="0.25">
      <c r="A162" s="27"/>
      <c r="B162" s="28" t="s">
        <v>59</v>
      </c>
      <c r="C162" s="91" t="s">
        <v>60</v>
      </c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2"/>
      <c r="Q162" s="4"/>
      <c r="R162" s="4"/>
    </row>
    <row r="163" spans="1:18" x14ac:dyDescent="0.25">
      <c r="A163" s="30"/>
      <c r="B163" s="31">
        <v>1</v>
      </c>
      <c r="C163" s="56" t="s">
        <v>63</v>
      </c>
      <c r="D163" s="56"/>
      <c r="E163" s="56"/>
      <c r="F163" s="56"/>
      <c r="G163" s="56"/>
      <c r="H163" s="7" t="s">
        <v>64</v>
      </c>
      <c r="I163" s="32"/>
      <c r="J163" s="32"/>
      <c r="K163" s="7">
        <v>7.74</v>
      </c>
      <c r="L163" s="32"/>
      <c r="M163" s="32"/>
      <c r="N163" s="32"/>
      <c r="O163" s="32"/>
      <c r="P163" s="52">
        <v>3049.95</v>
      </c>
      <c r="Q163" s="4"/>
      <c r="R163" s="4"/>
    </row>
    <row r="164" spans="1:18" x14ac:dyDescent="0.25">
      <c r="A164" s="34"/>
      <c r="B164" s="31" t="s">
        <v>95</v>
      </c>
      <c r="C164" s="56" t="s">
        <v>96</v>
      </c>
      <c r="D164" s="56"/>
      <c r="E164" s="56"/>
      <c r="F164" s="56"/>
      <c r="G164" s="56"/>
      <c r="H164" s="7" t="s">
        <v>64</v>
      </c>
      <c r="I164" s="7">
        <v>2.15</v>
      </c>
      <c r="J164" s="7">
        <v>1.2</v>
      </c>
      <c r="K164" s="7">
        <v>7.74</v>
      </c>
      <c r="L164" s="32"/>
      <c r="M164" s="32"/>
      <c r="N164" s="31">
        <v>394.05</v>
      </c>
      <c r="O164" s="32"/>
      <c r="P164" s="52">
        <v>3049.95</v>
      </c>
      <c r="Q164" s="4"/>
      <c r="R164" s="4"/>
    </row>
    <row r="165" spans="1:18" x14ac:dyDescent="0.25">
      <c r="A165" s="30"/>
      <c r="B165" s="31">
        <v>2</v>
      </c>
      <c r="C165" s="56" t="s">
        <v>81</v>
      </c>
      <c r="D165" s="56"/>
      <c r="E165" s="56"/>
      <c r="F165" s="56"/>
      <c r="G165" s="56"/>
      <c r="H165" s="32"/>
      <c r="I165" s="32"/>
      <c r="J165" s="32"/>
      <c r="K165" s="32"/>
      <c r="L165" s="32"/>
      <c r="M165" s="32"/>
      <c r="N165" s="32"/>
      <c r="O165" s="32"/>
      <c r="P165" s="33">
        <v>279.27999999999997</v>
      </c>
      <c r="Q165" s="4"/>
      <c r="R165" s="4"/>
    </row>
    <row r="166" spans="1:18" x14ac:dyDescent="0.25">
      <c r="A166" s="30"/>
      <c r="B166" s="32"/>
      <c r="C166" s="56" t="s">
        <v>82</v>
      </c>
      <c r="D166" s="56"/>
      <c r="E166" s="56"/>
      <c r="F166" s="56"/>
      <c r="G166" s="56"/>
      <c r="H166" s="7" t="s">
        <v>64</v>
      </c>
      <c r="I166" s="32"/>
      <c r="J166" s="32"/>
      <c r="K166" s="7">
        <v>0.32400000000000001</v>
      </c>
      <c r="L166" s="32"/>
      <c r="M166" s="32"/>
      <c r="N166" s="32"/>
      <c r="O166" s="32"/>
      <c r="P166" s="33">
        <v>141.55000000000001</v>
      </c>
      <c r="Q166" s="4"/>
      <c r="R166" s="4"/>
    </row>
    <row r="167" spans="1:18" ht="22.5" x14ac:dyDescent="0.25">
      <c r="A167" s="34"/>
      <c r="B167" s="31" t="s">
        <v>97</v>
      </c>
      <c r="C167" s="56" t="s">
        <v>98</v>
      </c>
      <c r="D167" s="56"/>
      <c r="E167" s="56"/>
      <c r="F167" s="56"/>
      <c r="G167" s="56"/>
      <c r="H167" s="7" t="s">
        <v>85</v>
      </c>
      <c r="I167" s="7">
        <v>3.5000000000000003E-2</v>
      </c>
      <c r="J167" s="7">
        <v>1.2</v>
      </c>
      <c r="K167" s="7">
        <v>0.126</v>
      </c>
      <c r="L167" s="32"/>
      <c r="M167" s="32"/>
      <c r="N167" s="43">
        <v>1581.17</v>
      </c>
      <c r="O167" s="32"/>
      <c r="P167" s="33">
        <v>199.23</v>
      </c>
      <c r="Q167" s="4"/>
      <c r="R167" s="4"/>
    </row>
    <row r="168" spans="1:18" x14ac:dyDescent="0.25">
      <c r="A168" s="34"/>
      <c r="B168" s="31" t="s">
        <v>99</v>
      </c>
      <c r="C168" s="56" t="s">
        <v>100</v>
      </c>
      <c r="D168" s="56"/>
      <c r="E168" s="56"/>
      <c r="F168" s="56"/>
      <c r="G168" s="56"/>
      <c r="H168" s="7" t="s">
        <v>64</v>
      </c>
      <c r="I168" s="7">
        <v>3.5000000000000003E-2</v>
      </c>
      <c r="J168" s="7">
        <v>1.2</v>
      </c>
      <c r="K168" s="7">
        <v>0.126</v>
      </c>
      <c r="L168" s="32"/>
      <c r="M168" s="32"/>
      <c r="N168" s="31">
        <v>529.33000000000004</v>
      </c>
      <c r="O168" s="32"/>
      <c r="P168" s="33">
        <v>66.7</v>
      </c>
      <c r="Q168" s="4"/>
      <c r="R168" s="4"/>
    </row>
    <row r="169" spans="1:18" ht="22.5" x14ac:dyDescent="0.25">
      <c r="A169" s="34"/>
      <c r="B169" s="31" t="s">
        <v>101</v>
      </c>
      <c r="C169" s="56" t="s">
        <v>102</v>
      </c>
      <c r="D169" s="56"/>
      <c r="E169" s="56"/>
      <c r="F169" s="56"/>
      <c r="G169" s="56"/>
      <c r="H169" s="7" t="s">
        <v>85</v>
      </c>
      <c r="I169" s="7">
        <v>0.02</v>
      </c>
      <c r="J169" s="7">
        <v>1.2</v>
      </c>
      <c r="K169" s="7">
        <v>7.1999999999999995E-2</v>
      </c>
      <c r="L169" s="28">
        <v>55.78</v>
      </c>
      <c r="M169" s="18">
        <v>1.34</v>
      </c>
      <c r="N169" s="31">
        <v>74.75</v>
      </c>
      <c r="O169" s="32"/>
      <c r="P169" s="33">
        <v>5.38</v>
      </c>
      <c r="Q169" s="4"/>
      <c r="R169" s="4"/>
    </row>
    <row r="170" spans="1:18" x14ac:dyDescent="0.25">
      <c r="A170" s="34"/>
      <c r="B170" s="31" t="s">
        <v>86</v>
      </c>
      <c r="C170" s="56" t="s">
        <v>87</v>
      </c>
      <c r="D170" s="56"/>
      <c r="E170" s="56"/>
      <c r="F170" s="56"/>
      <c r="G170" s="56"/>
      <c r="H170" s="7" t="s">
        <v>64</v>
      </c>
      <c r="I170" s="7">
        <v>0.02</v>
      </c>
      <c r="J170" s="7">
        <v>1.2</v>
      </c>
      <c r="K170" s="7">
        <v>7.1999999999999995E-2</v>
      </c>
      <c r="L170" s="32"/>
      <c r="M170" s="32"/>
      <c r="N170" s="31">
        <v>349.94</v>
      </c>
      <c r="O170" s="32"/>
      <c r="P170" s="33">
        <v>25.2</v>
      </c>
      <c r="Q170" s="4"/>
      <c r="R170" s="4"/>
    </row>
    <row r="171" spans="1:18" ht="22.5" x14ac:dyDescent="0.25">
      <c r="A171" s="34"/>
      <c r="B171" s="31" t="s">
        <v>103</v>
      </c>
      <c r="C171" s="56" t="s">
        <v>104</v>
      </c>
      <c r="D171" s="56"/>
      <c r="E171" s="56"/>
      <c r="F171" s="56"/>
      <c r="G171" s="56"/>
      <c r="H171" s="7" t="s">
        <v>85</v>
      </c>
      <c r="I171" s="7">
        <v>3.5000000000000003E-2</v>
      </c>
      <c r="J171" s="7">
        <v>1.2</v>
      </c>
      <c r="K171" s="7">
        <v>0.126</v>
      </c>
      <c r="L171" s="28">
        <v>477.92</v>
      </c>
      <c r="M171" s="18">
        <v>1.24</v>
      </c>
      <c r="N171" s="31">
        <v>592.62</v>
      </c>
      <c r="O171" s="32"/>
      <c r="P171" s="33">
        <v>74.67</v>
      </c>
      <c r="Q171" s="4"/>
      <c r="R171" s="4"/>
    </row>
    <row r="172" spans="1:18" x14ac:dyDescent="0.25">
      <c r="A172" s="34"/>
      <c r="B172" s="31" t="s">
        <v>105</v>
      </c>
      <c r="C172" s="56" t="s">
        <v>106</v>
      </c>
      <c r="D172" s="56"/>
      <c r="E172" s="56"/>
      <c r="F172" s="56"/>
      <c r="G172" s="56"/>
      <c r="H172" s="7" t="s">
        <v>64</v>
      </c>
      <c r="I172" s="7">
        <v>3.5000000000000003E-2</v>
      </c>
      <c r="J172" s="7">
        <v>1.2</v>
      </c>
      <c r="K172" s="7">
        <v>0.126</v>
      </c>
      <c r="L172" s="32"/>
      <c r="M172" s="32"/>
      <c r="N172" s="31">
        <v>394.05</v>
      </c>
      <c r="O172" s="32"/>
      <c r="P172" s="33">
        <v>49.65</v>
      </c>
      <c r="Q172" s="4"/>
      <c r="R172" s="4"/>
    </row>
    <row r="173" spans="1:18" x14ac:dyDescent="0.25">
      <c r="A173" s="30"/>
      <c r="B173" s="31">
        <v>4</v>
      </c>
      <c r="C173" s="56" t="s">
        <v>107</v>
      </c>
      <c r="D173" s="56"/>
      <c r="E173" s="56"/>
      <c r="F173" s="56"/>
      <c r="G173" s="56"/>
      <c r="H173" s="32"/>
      <c r="I173" s="32"/>
      <c r="J173" s="32"/>
      <c r="K173" s="32"/>
      <c r="L173" s="32"/>
      <c r="M173" s="32"/>
      <c r="N173" s="32"/>
      <c r="O173" s="32"/>
      <c r="P173" s="33">
        <v>552</v>
      </c>
      <c r="Q173" s="4"/>
      <c r="R173" s="4"/>
    </row>
    <row r="174" spans="1:18" ht="22.5" x14ac:dyDescent="0.25">
      <c r="A174" s="34"/>
      <c r="B174" s="31" t="s">
        <v>108</v>
      </c>
      <c r="C174" s="56" t="s">
        <v>109</v>
      </c>
      <c r="D174" s="56"/>
      <c r="E174" s="56"/>
      <c r="F174" s="56"/>
      <c r="G174" s="56"/>
      <c r="H174" s="7" t="s">
        <v>110</v>
      </c>
      <c r="I174" s="7">
        <v>0.39</v>
      </c>
      <c r="J174" s="32"/>
      <c r="K174" s="7">
        <v>1.17</v>
      </c>
      <c r="L174" s="28">
        <v>174.93</v>
      </c>
      <c r="M174" s="18">
        <v>1.1599999999999999</v>
      </c>
      <c r="N174" s="31">
        <v>202.92</v>
      </c>
      <c r="O174" s="32"/>
      <c r="P174" s="33">
        <v>237.42</v>
      </c>
      <c r="Q174" s="4"/>
      <c r="R174" s="4"/>
    </row>
    <row r="175" spans="1:18" ht="23.25" thickBot="1" x14ac:dyDescent="0.3">
      <c r="A175" s="34"/>
      <c r="B175" s="31" t="s">
        <v>111</v>
      </c>
      <c r="C175" s="57" t="s">
        <v>112</v>
      </c>
      <c r="D175" s="57"/>
      <c r="E175" s="57"/>
      <c r="F175" s="57"/>
      <c r="G175" s="57"/>
      <c r="H175" s="7" t="s">
        <v>113</v>
      </c>
      <c r="I175" s="7">
        <v>0.1</v>
      </c>
      <c r="J175" s="32"/>
      <c r="K175" s="7">
        <v>0.3</v>
      </c>
      <c r="L175" s="28">
        <v>944.69</v>
      </c>
      <c r="M175" s="18">
        <v>1.1100000000000001</v>
      </c>
      <c r="N175" s="43">
        <v>1048.6099999999999</v>
      </c>
      <c r="O175" s="32"/>
      <c r="P175" s="33">
        <v>314.58</v>
      </c>
      <c r="Q175" s="4"/>
      <c r="R175" s="4"/>
    </row>
    <row r="176" spans="1:18" x14ac:dyDescent="0.25">
      <c r="A176" s="35"/>
      <c r="B176" s="32"/>
      <c r="C176" s="90" t="s">
        <v>67</v>
      </c>
      <c r="D176" s="90"/>
      <c r="E176" s="90"/>
      <c r="F176" s="90"/>
      <c r="G176" s="90"/>
      <c r="H176" s="37"/>
      <c r="I176" s="37"/>
      <c r="J176" s="37"/>
      <c r="K176" s="37"/>
      <c r="L176" s="38"/>
      <c r="M176" s="37"/>
      <c r="N176" s="38"/>
      <c r="O176" s="37"/>
      <c r="P176" s="44">
        <v>4022.78</v>
      </c>
      <c r="Q176" s="4"/>
      <c r="R176" s="4"/>
    </row>
    <row r="177" spans="1:18" ht="33.75" x14ac:dyDescent="0.25">
      <c r="A177" s="40">
        <v>45663</v>
      </c>
      <c r="B177" s="31" t="s">
        <v>68</v>
      </c>
      <c r="C177" s="56" t="s">
        <v>69</v>
      </c>
      <c r="D177" s="56"/>
      <c r="E177" s="56"/>
      <c r="F177" s="56"/>
      <c r="G177" s="56"/>
      <c r="H177" s="7" t="s">
        <v>70</v>
      </c>
      <c r="I177" s="7">
        <v>2</v>
      </c>
      <c r="J177" s="32"/>
      <c r="K177" s="7">
        <v>2</v>
      </c>
      <c r="L177" s="32"/>
      <c r="M177" s="32"/>
      <c r="N177" s="32"/>
      <c r="O177" s="32"/>
      <c r="P177" s="33">
        <v>50.83</v>
      </c>
      <c r="Q177" s="4"/>
      <c r="R177" s="4"/>
    </row>
    <row r="178" spans="1:18" x14ac:dyDescent="0.25">
      <c r="A178" s="34"/>
      <c r="B178" s="32"/>
      <c r="C178" s="56" t="s">
        <v>71</v>
      </c>
      <c r="D178" s="56"/>
      <c r="E178" s="56"/>
      <c r="F178" s="56"/>
      <c r="G178" s="56"/>
      <c r="H178" s="32"/>
      <c r="I178" s="32"/>
      <c r="J178" s="32"/>
      <c r="K178" s="32"/>
      <c r="L178" s="32"/>
      <c r="M178" s="32"/>
      <c r="N178" s="32"/>
      <c r="O178" s="32"/>
      <c r="P178" s="52">
        <v>3191.5</v>
      </c>
      <c r="Q178" s="4"/>
      <c r="R178" s="4"/>
    </row>
    <row r="179" spans="1:18" ht="22.5" x14ac:dyDescent="0.25">
      <c r="A179" s="34"/>
      <c r="B179" s="31" t="s">
        <v>72</v>
      </c>
      <c r="C179" s="56" t="s">
        <v>73</v>
      </c>
      <c r="D179" s="56"/>
      <c r="E179" s="56"/>
      <c r="F179" s="56"/>
      <c r="G179" s="56"/>
      <c r="H179" s="7" t="s">
        <v>70</v>
      </c>
      <c r="I179" s="7">
        <v>97</v>
      </c>
      <c r="J179" s="32"/>
      <c r="K179" s="7">
        <v>97</v>
      </c>
      <c r="L179" s="32"/>
      <c r="M179" s="32"/>
      <c r="N179" s="32"/>
      <c r="O179" s="32"/>
      <c r="P179" s="52">
        <v>3095.76</v>
      </c>
      <c r="Q179" s="4"/>
      <c r="R179" s="4"/>
    </row>
    <row r="180" spans="1:18" ht="23.25" thickBot="1" x14ac:dyDescent="0.3">
      <c r="A180" s="34"/>
      <c r="B180" s="31" t="s">
        <v>74</v>
      </c>
      <c r="C180" s="57" t="s">
        <v>75</v>
      </c>
      <c r="D180" s="57"/>
      <c r="E180" s="57"/>
      <c r="F180" s="57"/>
      <c r="G180" s="57"/>
      <c r="H180" s="7" t="s">
        <v>70</v>
      </c>
      <c r="I180" s="7">
        <v>51</v>
      </c>
      <c r="J180" s="32"/>
      <c r="K180" s="7">
        <v>51</v>
      </c>
      <c r="L180" s="32"/>
      <c r="M180" s="32"/>
      <c r="N180" s="32"/>
      <c r="O180" s="32"/>
      <c r="P180" s="52">
        <v>1627.67</v>
      </c>
      <c r="Q180" s="4"/>
      <c r="R180" s="4"/>
    </row>
    <row r="181" spans="1:18" ht="15.75" thickBot="1" x14ac:dyDescent="0.3">
      <c r="A181" s="23"/>
      <c r="B181" s="32"/>
      <c r="C181" s="87" t="s">
        <v>76</v>
      </c>
      <c r="D181" s="87"/>
      <c r="E181" s="87"/>
      <c r="F181" s="87"/>
      <c r="G181" s="87"/>
      <c r="H181" s="37"/>
      <c r="I181" s="37"/>
      <c r="J181" s="37"/>
      <c r="K181" s="37"/>
      <c r="L181" s="38"/>
      <c r="M181" s="37"/>
      <c r="N181" s="41">
        <v>2932.35</v>
      </c>
      <c r="O181" s="37"/>
      <c r="P181" s="44">
        <v>8797.0400000000009</v>
      </c>
      <c r="Q181" s="4"/>
      <c r="R181" s="4"/>
    </row>
    <row r="182" spans="1:18" ht="33.75" customHeight="1" x14ac:dyDescent="0.25">
      <c r="A182" s="42">
        <v>7</v>
      </c>
      <c r="B182" s="36" t="s">
        <v>114</v>
      </c>
      <c r="C182" s="90" t="s">
        <v>175</v>
      </c>
      <c r="D182" s="90"/>
      <c r="E182" s="90"/>
      <c r="F182" s="90"/>
      <c r="G182" s="90"/>
      <c r="H182" s="37" t="s">
        <v>94</v>
      </c>
      <c r="I182" s="37">
        <v>1</v>
      </c>
      <c r="J182" s="37">
        <v>1</v>
      </c>
      <c r="K182" s="37">
        <v>1</v>
      </c>
      <c r="L182" s="38"/>
      <c r="M182" s="37"/>
      <c r="N182" s="38"/>
      <c r="O182" s="37"/>
      <c r="P182" s="39"/>
      <c r="Q182" s="4"/>
      <c r="R182" s="4"/>
    </row>
    <row r="183" spans="1:18" ht="56.25" x14ac:dyDescent="0.25">
      <c r="A183" s="27"/>
      <c r="B183" s="28" t="s">
        <v>59</v>
      </c>
      <c r="C183" s="91" t="s">
        <v>60</v>
      </c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2"/>
      <c r="Q183" s="4"/>
      <c r="R183" s="4"/>
    </row>
    <row r="184" spans="1:18" x14ac:dyDescent="0.25">
      <c r="A184" s="30"/>
      <c r="B184" s="31">
        <v>1</v>
      </c>
      <c r="C184" s="56" t="s">
        <v>63</v>
      </c>
      <c r="D184" s="56"/>
      <c r="E184" s="56"/>
      <c r="F184" s="56"/>
      <c r="G184" s="56"/>
      <c r="H184" s="7" t="s">
        <v>64</v>
      </c>
      <c r="I184" s="32"/>
      <c r="J184" s="32"/>
      <c r="K184" s="7">
        <v>5.3520000000000003</v>
      </c>
      <c r="L184" s="32"/>
      <c r="M184" s="32"/>
      <c r="N184" s="32"/>
      <c r="O184" s="32"/>
      <c r="P184" s="52">
        <v>2085.35</v>
      </c>
      <c r="Q184" s="4"/>
      <c r="R184" s="4"/>
    </row>
    <row r="185" spans="1:18" x14ac:dyDescent="0.25">
      <c r="A185" s="34"/>
      <c r="B185" s="31" t="s">
        <v>116</v>
      </c>
      <c r="C185" s="56" t="s">
        <v>117</v>
      </c>
      <c r="D185" s="56"/>
      <c r="E185" s="56"/>
      <c r="F185" s="56"/>
      <c r="G185" s="56"/>
      <c r="H185" s="7" t="s">
        <v>64</v>
      </c>
      <c r="I185" s="7">
        <v>4.46</v>
      </c>
      <c r="J185" s="7">
        <v>1.2</v>
      </c>
      <c r="K185" s="7">
        <v>5.3520000000000003</v>
      </c>
      <c r="L185" s="32"/>
      <c r="M185" s="32"/>
      <c r="N185" s="31">
        <v>389.64</v>
      </c>
      <c r="O185" s="32"/>
      <c r="P185" s="52">
        <v>2085.35</v>
      </c>
      <c r="Q185" s="4"/>
      <c r="R185" s="4"/>
    </row>
    <row r="186" spans="1:18" x14ac:dyDescent="0.25">
      <c r="A186" s="30"/>
      <c r="B186" s="31">
        <v>2</v>
      </c>
      <c r="C186" s="56" t="s">
        <v>81</v>
      </c>
      <c r="D186" s="56"/>
      <c r="E186" s="56"/>
      <c r="F186" s="56"/>
      <c r="G186" s="56"/>
      <c r="H186" s="32"/>
      <c r="I186" s="32"/>
      <c r="J186" s="32"/>
      <c r="K186" s="32"/>
      <c r="L186" s="32"/>
      <c r="M186" s="32"/>
      <c r="N186" s="32"/>
      <c r="O186" s="32"/>
      <c r="P186" s="33">
        <v>10.76</v>
      </c>
      <c r="Q186" s="4"/>
      <c r="R186" s="4"/>
    </row>
    <row r="187" spans="1:18" ht="22.5" customHeight="1" x14ac:dyDescent="0.25">
      <c r="A187" s="34"/>
      <c r="B187" s="31" t="s">
        <v>118</v>
      </c>
      <c r="C187" s="56" t="s">
        <v>119</v>
      </c>
      <c r="D187" s="56"/>
      <c r="E187" s="56"/>
      <c r="F187" s="56"/>
      <c r="G187" s="56"/>
      <c r="H187" s="7" t="s">
        <v>85</v>
      </c>
      <c r="I187" s="7">
        <v>0.28000000000000003</v>
      </c>
      <c r="J187" s="7">
        <v>1.2</v>
      </c>
      <c r="K187" s="7">
        <v>0.33600000000000002</v>
      </c>
      <c r="L187" s="32"/>
      <c r="M187" s="32"/>
      <c r="N187" s="31">
        <v>32.01</v>
      </c>
      <c r="O187" s="32"/>
      <c r="P187" s="33">
        <v>10.76</v>
      </c>
      <c r="Q187" s="4"/>
      <c r="R187" s="4"/>
    </row>
    <row r="188" spans="1:18" x14ac:dyDescent="0.25">
      <c r="A188" s="30"/>
      <c r="B188" s="31">
        <v>4</v>
      </c>
      <c r="C188" s="56" t="s">
        <v>107</v>
      </c>
      <c r="D188" s="56"/>
      <c r="E188" s="56"/>
      <c r="F188" s="56"/>
      <c r="G188" s="56"/>
      <c r="H188" s="32"/>
      <c r="I188" s="32"/>
      <c r="J188" s="32"/>
      <c r="K188" s="32"/>
      <c r="L188" s="32"/>
      <c r="M188" s="32"/>
      <c r="N188" s="32"/>
      <c r="O188" s="32"/>
      <c r="P188" s="52">
        <v>1095.1300000000001</v>
      </c>
      <c r="Q188" s="4"/>
      <c r="R188" s="4"/>
    </row>
    <row r="189" spans="1:18" ht="22.5" x14ac:dyDescent="0.25">
      <c r="A189" s="34"/>
      <c r="B189" s="31" t="s">
        <v>120</v>
      </c>
      <c r="C189" s="56" t="s">
        <v>121</v>
      </c>
      <c r="D189" s="56"/>
      <c r="E189" s="56"/>
      <c r="F189" s="56"/>
      <c r="G189" s="56"/>
      <c r="H189" s="7" t="s">
        <v>110</v>
      </c>
      <c r="I189" s="7">
        <v>0.04</v>
      </c>
      <c r="J189" s="32"/>
      <c r="K189" s="7">
        <v>0.04</v>
      </c>
      <c r="L189" s="28">
        <v>150.04</v>
      </c>
      <c r="M189" s="18">
        <v>1.67</v>
      </c>
      <c r="N189" s="31">
        <v>250.57</v>
      </c>
      <c r="O189" s="32"/>
      <c r="P189" s="33">
        <v>10.02</v>
      </c>
      <c r="Q189" s="4"/>
      <c r="R189" s="4"/>
    </row>
    <row r="190" spans="1:18" ht="22.5" x14ac:dyDescent="0.25">
      <c r="A190" s="34"/>
      <c r="B190" s="31" t="s">
        <v>122</v>
      </c>
      <c r="C190" s="56" t="s">
        <v>123</v>
      </c>
      <c r="D190" s="56"/>
      <c r="E190" s="56"/>
      <c r="F190" s="56"/>
      <c r="G190" s="56"/>
      <c r="H190" s="7" t="s">
        <v>110</v>
      </c>
      <c r="I190" s="7">
        <v>8.0000000000000002E-3</v>
      </c>
      <c r="J190" s="32"/>
      <c r="K190" s="7">
        <v>8.0000000000000002E-3</v>
      </c>
      <c r="L190" s="28">
        <v>187.38</v>
      </c>
      <c r="M190" s="18">
        <v>0.98</v>
      </c>
      <c r="N190" s="31">
        <v>183.63</v>
      </c>
      <c r="O190" s="32"/>
      <c r="P190" s="33">
        <v>1.47</v>
      </c>
      <c r="Q190" s="4"/>
      <c r="R190" s="4"/>
    </row>
    <row r="191" spans="1:18" ht="22.5" x14ac:dyDescent="0.25">
      <c r="A191" s="34"/>
      <c r="B191" s="31" t="s">
        <v>124</v>
      </c>
      <c r="C191" s="56" t="s">
        <v>125</v>
      </c>
      <c r="D191" s="56"/>
      <c r="E191" s="56"/>
      <c r="F191" s="56"/>
      <c r="G191" s="56"/>
      <c r="H191" s="7" t="s">
        <v>126</v>
      </c>
      <c r="I191" s="7">
        <v>2.0799999999999999E-2</v>
      </c>
      <c r="J191" s="32"/>
      <c r="K191" s="7">
        <v>2.0799999999999999E-2</v>
      </c>
      <c r="L191" s="32"/>
      <c r="M191" s="32"/>
      <c r="N191" s="31">
        <v>6.84</v>
      </c>
      <c r="O191" s="32"/>
      <c r="P191" s="33">
        <v>0.14000000000000001</v>
      </c>
      <c r="Q191" s="4"/>
      <c r="R191" s="4"/>
    </row>
    <row r="192" spans="1:18" ht="33.75" customHeight="1" x14ac:dyDescent="0.25">
      <c r="A192" s="34"/>
      <c r="B192" s="31" t="s">
        <v>127</v>
      </c>
      <c r="C192" s="56" t="s">
        <v>128</v>
      </c>
      <c r="D192" s="56"/>
      <c r="E192" s="56"/>
      <c r="F192" s="56"/>
      <c r="G192" s="56"/>
      <c r="H192" s="7" t="s">
        <v>129</v>
      </c>
      <c r="I192" s="7">
        <v>6.67</v>
      </c>
      <c r="J192" s="32"/>
      <c r="K192" s="7">
        <v>6.67</v>
      </c>
      <c r="L192" s="28">
        <v>5.87</v>
      </c>
      <c r="M192" s="18">
        <v>0.98</v>
      </c>
      <c r="N192" s="31">
        <v>5.75</v>
      </c>
      <c r="O192" s="32"/>
      <c r="P192" s="33">
        <v>38.35</v>
      </c>
      <c r="Q192" s="4"/>
      <c r="R192" s="4"/>
    </row>
    <row r="193" spans="1:18" ht="22.5" customHeight="1" x14ac:dyDescent="0.25">
      <c r="A193" s="34"/>
      <c r="B193" s="31" t="s">
        <v>130</v>
      </c>
      <c r="C193" s="56" t="s">
        <v>131</v>
      </c>
      <c r="D193" s="56"/>
      <c r="E193" s="56"/>
      <c r="F193" s="56"/>
      <c r="G193" s="56"/>
      <c r="H193" s="7" t="s">
        <v>110</v>
      </c>
      <c r="I193" s="7">
        <v>7.0000000000000007E-2</v>
      </c>
      <c r="J193" s="32"/>
      <c r="K193" s="7">
        <v>7.0000000000000007E-2</v>
      </c>
      <c r="L193" s="28">
        <v>155.63</v>
      </c>
      <c r="M193" s="18">
        <v>0.95</v>
      </c>
      <c r="N193" s="31">
        <v>147.85</v>
      </c>
      <c r="O193" s="32"/>
      <c r="P193" s="33">
        <v>10.35</v>
      </c>
      <c r="Q193" s="4"/>
      <c r="R193" s="4"/>
    </row>
    <row r="194" spans="1:18" ht="22.5" x14ac:dyDescent="0.25">
      <c r="A194" s="34"/>
      <c r="B194" s="31" t="s">
        <v>108</v>
      </c>
      <c r="C194" s="56" t="s">
        <v>109</v>
      </c>
      <c r="D194" s="56"/>
      <c r="E194" s="56"/>
      <c r="F194" s="56"/>
      <c r="G194" s="56"/>
      <c r="H194" s="7" t="s">
        <v>110</v>
      </c>
      <c r="I194" s="7">
        <v>4.9000000000000002E-2</v>
      </c>
      <c r="J194" s="32"/>
      <c r="K194" s="7">
        <v>4.9000000000000002E-2</v>
      </c>
      <c r="L194" s="28">
        <v>174.93</v>
      </c>
      <c r="M194" s="18">
        <v>1.1599999999999999</v>
      </c>
      <c r="N194" s="31">
        <v>202.92</v>
      </c>
      <c r="O194" s="32"/>
      <c r="P194" s="33">
        <v>9.94</v>
      </c>
      <c r="Q194" s="4"/>
      <c r="R194" s="4"/>
    </row>
    <row r="195" spans="1:18" ht="22.5" x14ac:dyDescent="0.25">
      <c r="A195" s="34"/>
      <c r="B195" s="31" t="s">
        <v>132</v>
      </c>
      <c r="C195" s="56" t="s">
        <v>133</v>
      </c>
      <c r="D195" s="56"/>
      <c r="E195" s="56"/>
      <c r="F195" s="56"/>
      <c r="G195" s="56"/>
      <c r="H195" s="7" t="s">
        <v>58</v>
      </c>
      <c r="I195" s="7">
        <v>1.4E-2</v>
      </c>
      <c r="J195" s="32"/>
      <c r="K195" s="7">
        <v>1.4E-2</v>
      </c>
      <c r="L195" s="28">
        <v>41.71</v>
      </c>
      <c r="M195" s="18">
        <v>1.19</v>
      </c>
      <c r="N195" s="31">
        <v>49.63</v>
      </c>
      <c r="O195" s="32"/>
      <c r="P195" s="33">
        <v>0.69</v>
      </c>
      <c r="Q195" s="4"/>
      <c r="R195" s="4"/>
    </row>
    <row r="196" spans="1:18" ht="22.5" x14ac:dyDescent="0.25">
      <c r="A196" s="34"/>
      <c r="B196" s="31" t="s">
        <v>134</v>
      </c>
      <c r="C196" s="56" t="s">
        <v>135</v>
      </c>
      <c r="D196" s="56"/>
      <c r="E196" s="56"/>
      <c r="F196" s="56"/>
      <c r="G196" s="56"/>
      <c r="H196" s="7" t="s">
        <v>110</v>
      </c>
      <c r="I196" s="7">
        <v>4.0000000000000001E-3</v>
      </c>
      <c r="J196" s="32"/>
      <c r="K196" s="7">
        <v>4.0000000000000001E-3</v>
      </c>
      <c r="L196" s="28">
        <v>395.65</v>
      </c>
      <c r="M196" s="18">
        <v>1.46</v>
      </c>
      <c r="N196" s="31">
        <v>577.65</v>
      </c>
      <c r="O196" s="32"/>
      <c r="P196" s="33">
        <v>2.31</v>
      </c>
      <c r="Q196" s="4"/>
      <c r="R196" s="4"/>
    </row>
    <row r="197" spans="1:18" ht="22.5" customHeight="1" x14ac:dyDescent="0.25">
      <c r="A197" s="34"/>
      <c r="B197" s="31" t="s">
        <v>136</v>
      </c>
      <c r="C197" s="56" t="s">
        <v>137</v>
      </c>
      <c r="D197" s="56"/>
      <c r="E197" s="56"/>
      <c r="F197" s="56"/>
      <c r="G197" s="56"/>
      <c r="H197" s="7" t="s">
        <v>138</v>
      </c>
      <c r="I197" s="7">
        <v>5.0000000000000001E-3</v>
      </c>
      <c r="J197" s="32"/>
      <c r="K197" s="7">
        <v>5.0000000000000001E-3</v>
      </c>
      <c r="L197" s="45">
        <v>105278.81</v>
      </c>
      <c r="M197" s="18">
        <v>1.23</v>
      </c>
      <c r="N197" s="43">
        <v>129492.94</v>
      </c>
      <c r="O197" s="32"/>
      <c r="P197" s="33">
        <v>647.46</v>
      </c>
      <c r="Q197" s="4"/>
      <c r="R197" s="4"/>
    </row>
    <row r="198" spans="1:18" ht="22.5" x14ac:dyDescent="0.25">
      <c r="A198" s="34"/>
      <c r="B198" s="31" t="s">
        <v>139</v>
      </c>
      <c r="C198" s="56" t="s">
        <v>140</v>
      </c>
      <c r="D198" s="56"/>
      <c r="E198" s="56"/>
      <c r="F198" s="56"/>
      <c r="G198" s="56"/>
      <c r="H198" s="7" t="s">
        <v>110</v>
      </c>
      <c r="I198" s="7">
        <v>5.3999999999999999E-2</v>
      </c>
      <c r="J198" s="32"/>
      <c r="K198" s="7">
        <v>5.3999999999999999E-2</v>
      </c>
      <c r="L198" s="28">
        <v>79.88</v>
      </c>
      <c r="M198" s="18">
        <v>1.48</v>
      </c>
      <c r="N198" s="31">
        <v>118.22</v>
      </c>
      <c r="O198" s="32"/>
      <c r="P198" s="33">
        <v>6.38</v>
      </c>
      <c r="Q198" s="4"/>
      <c r="R198" s="4"/>
    </row>
    <row r="199" spans="1:18" ht="22.5" x14ac:dyDescent="0.25">
      <c r="A199" s="34"/>
      <c r="B199" s="31" t="s">
        <v>141</v>
      </c>
      <c r="C199" s="56" t="s">
        <v>142</v>
      </c>
      <c r="D199" s="56"/>
      <c r="E199" s="56"/>
      <c r="F199" s="56"/>
      <c r="G199" s="56"/>
      <c r="H199" s="7" t="s">
        <v>110</v>
      </c>
      <c r="I199" s="7">
        <v>0.04</v>
      </c>
      <c r="J199" s="32"/>
      <c r="K199" s="7">
        <v>0.04</v>
      </c>
      <c r="L199" s="28">
        <v>157.44</v>
      </c>
      <c r="M199" s="18">
        <v>1.22</v>
      </c>
      <c r="N199" s="31">
        <v>192.08</v>
      </c>
      <c r="O199" s="32"/>
      <c r="P199" s="33">
        <v>7.68</v>
      </c>
      <c r="Q199" s="4"/>
      <c r="R199" s="4"/>
    </row>
    <row r="200" spans="1:18" ht="22.5" x14ac:dyDescent="0.25">
      <c r="A200" s="34"/>
      <c r="B200" s="31" t="s">
        <v>111</v>
      </c>
      <c r="C200" s="56" t="s">
        <v>112</v>
      </c>
      <c r="D200" s="56"/>
      <c r="E200" s="56"/>
      <c r="F200" s="56"/>
      <c r="G200" s="56"/>
      <c r="H200" s="7" t="s">
        <v>113</v>
      </c>
      <c r="I200" s="7">
        <v>0.1</v>
      </c>
      <c r="J200" s="32"/>
      <c r="K200" s="7">
        <v>0.1</v>
      </c>
      <c r="L200" s="28">
        <v>944.69</v>
      </c>
      <c r="M200" s="18">
        <v>1.1100000000000001</v>
      </c>
      <c r="N200" s="43">
        <v>1048.6099999999999</v>
      </c>
      <c r="O200" s="32"/>
      <c r="P200" s="33">
        <v>104.86</v>
      </c>
      <c r="Q200" s="4"/>
      <c r="R200" s="4"/>
    </row>
    <row r="201" spans="1:18" ht="23.25" thickBot="1" x14ac:dyDescent="0.3">
      <c r="A201" s="34"/>
      <c r="B201" s="31" t="s">
        <v>143</v>
      </c>
      <c r="C201" s="57" t="s">
        <v>144</v>
      </c>
      <c r="D201" s="57"/>
      <c r="E201" s="57"/>
      <c r="F201" s="57"/>
      <c r="G201" s="57"/>
      <c r="H201" s="7" t="s">
        <v>58</v>
      </c>
      <c r="I201" s="7">
        <v>0.41</v>
      </c>
      <c r="J201" s="32"/>
      <c r="K201" s="7">
        <v>0.41</v>
      </c>
      <c r="L201" s="28">
        <v>655.9</v>
      </c>
      <c r="M201" s="18">
        <v>0.95</v>
      </c>
      <c r="N201" s="31">
        <v>623.11</v>
      </c>
      <c r="O201" s="32"/>
      <c r="P201" s="33">
        <v>255.48</v>
      </c>
      <c r="Q201" s="4"/>
      <c r="R201" s="4"/>
    </row>
    <row r="202" spans="1:18" x14ac:dyDescent="0.25">
      <c r="A202" s="35"/>
      <c r="B202" s="32"/>
      <c r="C202" s="90" t="s">
        <v>67</v>
      </c>
      <c r="D202" s="90"/>
      <c r="E202" s="90"/>
      <c r="F202" s="90"/>
      <c r="G202" s="90"/>
      <c r="H202" s="37"/>
      <c r="I202" s="37"/>
      <c r="J202" s="37"/>
      <c r="K202" s="37"/>
      <c r="L202" s="38"/>
      <c r="M202" s="37"/>
      <c r="N202" s="38"/>
      <c r="O202" s="37"/>
      <c r="P202" s="44">
        <v>3191.24</v>
      </c>
      <c r="Q202" s="4"/>
      <c r="R202" s="4"/>
    </row>
    <row r="203" spans="1:18" ht="33.75" x14ac:dyDescent="0.25">
      <c r="A203" s="40">
        <v>45664</v>
      </c>
      <c r="B203" s="31" t="s">
        <v>68</v>
      </c>
      <c r="C203" s="56" t="s">
        <v>69</v>
      </c>
      <c r="D203" s="56"/>
      <c r="E203" s="56"/>
      <c r="F203" s="56"/>
      <c r="G203" s="56"/>
      <c r="H203" s="7" t="s">
        <v>70</v>
      </c>
      <c r="I203" s="7">
        <v>2</v>
      </c>
      <c r="J203" s="32"/>
      <c r="K203" s="7">
        <v>2</v>
      </c>
      <c r="L203" s="32"/>
      <c r="M203" s="32"/>
      <c r="N203" s="32"/>
      <c r="O203" s="32"/>
      <c r="P203" s="33">
        <v>34.76</v>
      </c>
      <c r="Q203" s="4"/>
      <c r="R203" s="4"/>
    </row>
    <row r="204" spans="1:18" x14ac:dyDescent="0.25">
      <c r="A204" s="34"/>
      <c r="B204" s="32"/>
      <c r="C204" s="56" t="s">
        <v>71</v>
      </c>
      <c r="D204" s="56"/>
      <c r="E204" s="56"/>
      <c r="F204" s="56"/>
      <c r="G204" s="56"/>
      <c r="H204" s="32"/>
      <c r="I204" s="32"/>
      <c r="J204" s="32"/>
      <c r="K204" s="32"/>
      <c r="L204" s="32"/>
      <c r="M204" s="32"/>
      <c r="N204" s="32"/>
      <c r="O204" s="32"/>
      <c r="P204" s="52">
        <v>2085.35</v>
      </c>
      <c r="Q204" s="4"/>
      <c r="R204" s="4"/>
    </row>
    <row r="205" spans="1:18" ht="22.5" x14ac:dyDescent="0.25">
      <c r="A205" s="34"/>
      <c r="B205" s="31" t="s">
        <v>72</v>
      </c>
      <c r="C205" s="56" t="s">
        <v>73</v>
      </c>
      <c r="D205" s="56"/>
      <c r="E205" s="56"/>
      <c r="F205" s="56"/>
      <c r="G205" s="56"/>
      <c r="H205" s="7" t="s">
        <v>70</v>
      </c>
      <c r="I205" s="7">
        <v>97</v>
      </c>
      <c r="J205" s="32"/>
      <c r="K205" s="7">
        <v>97</v>
      </c>
      <c r="L205" s="32"/>
      <c r="M205" s="32"/>
      <c r="N205" s="32"/>
      <c r="O205" s="32"/>
      <c r="P205" s="52">
        <v>2022.79</v>
      </c>
      <c r="Q205" s="4"/>
      <c r="R205" s="4"/>
    </row>
    <row r="206" spans="1:18" ht="23.25" thickBot="1" x14ac:dyDescent="0.3">
      <c r="A206" s="34"/>
      <c r="B206" s="31" t="s">
        <v>74</v>
      </c>
      <c r="C206" s="57" t="s">
        <v>75</v>
      </c>
      <c r="D206" s="57"/>
      <c r="E206" s="57"/>
      <c r="F206" s="57"/>
      <c r="G206" s="57"/>
      <c r="H206" s="7" t="s">
        <v>70</v>
      </c>
      <c r="I206" s="7">
        <v>51</v>
      </c>
      <c r="J206" s="32"/>
      <c r="K206" s="7">
        <v>51</v>
      </c>
      <c r="L206" s="32"/>
      <c r="M206" s="32"/>
      <c r="N206" s="32"/>
      <c r="O206" s="32"/>
      <c r="P206" s="52">
        <v>1063.53</v>
      </c>
      <c r="Q206" s="4"/>
      <c r="R206" s="4"/>
    </row>
    <row r="207" spans="1:18" ht="15.75" thickBot="1" x14ac:dyDescent="0.3">
      <c r="A207" s="23"/>
      <c r="B207" s="32"/>
      <c r="C207" s="87" t="s">
        <v>76</v>
      </c>
      <c r="D207" s="87"/>
      <c r="E207" s="87"/>
      <c r="F207" s="87"/>
      <c r="G207" s="87"/>
      <c r="H207" s="37"/>
      <c r="I207" s="37"/>
      <c r="J207" s="37"/>
      <c r="K207" s="37"/>
      <c r="L207" s="38"/>
      <c r="M207" s="37"/>
      <c r="N207" s="41">
        <v>6312.32</v>
      </c>
      <c r="O207" s="37"/>
      <c r="P207" s="44">
        <v>6312.32</v>
      </c>
      <c r="Q207" s="4"/>
      <c r="R207" s="4"/>
    </row>
    <row r="208" spans="1:18" ht="22.5" customHeight="1" x14ac:dyDescent="0.25">
      <c r="A208" s="42">
        <v>8</v>
      </c>
      <c r="B208" s="36" t="s">
        <v>176</v>
      </c>
      <c r="C208" s="90" t="s">
        <v>177</v>
      </c>
      <c r="D208" s="90"/>
      <c r="E208" s="90"/>
      <c r="F208" s="90"/>
      <c r="G208" s="90"/>
      <c r="H208" s="37" t="s">
        <v>178</v>
      </c>
      <c r="I208" s="37">
        <v>0.04</v>
      </c>
      <c r="J208" s="37">
        <v>1</v>
      </c>
      <c r="K208" s="37">
        <v>0.04</v>
      </c>
      <c r="L208" s="38"/>
      <c r="M208" s="37"/>
      <c r="N208" s="38"/>
      <c r="O208" s="37"/>
      <c r="P208" s="39"/>
      <c r="Q208" s="4"/>
      <c r="R208" s="4"/>
    </row>
    <row r="209" spans="1:18" ht="56.25" x14ac:dyDescent="0.25">
      <c r="A209" s="27"/>
      <c r="B209" s="28" t="s">
        <v>59</v>
      </c>
      <c r="C209" s="91" t="s">
        <v>60</v>
      </c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2"/>
      <c r="Q209" s="4"/>
      <c r="R209" s="4"/>
    </row>
    <row r="210" spans="1:18" x14ac:dyDescent="0.25">
      <c r="A210" s="30"/>
      <c r="B210" s="31">
        <v>1</v>
      </c>
      <c r="C210" s="56" t="s">
        <v>63</v>
      </c>
      <c r="D210" s="56"/>
      <c r="E210" s="56"/>
      <c r="F210" s="56"/>
      <c r="G210" s="56"/>
      <c r="H210" s="7" t="s">
        <v>64</v>
      </c>
      <c r="I210" s="32"/>
      <c r="J210" s="32"/>
      <c r="K210" s="7">
        <v>1.47072</v>
      </c>
      <c r="L210" s="32"/>
      <c r="M210" s="32"/>
      <c r="N210" s="32"/>
      <c r="O210" s="32"/>
      <c r="P210" s="33">
        <v>566.57000000000005</v>
      </c>
      <c r="Q210" s="4"/>
      <c r="R210" s="4"/>
    </row>
    <row r="211" spans="1:18" x14ac:dyDescent="0.25">
      <c r="A211" s="34"/>
      <c r="B211" s="31" t="s">
        <v>65</v>
      </c>
      <c r="C211" s="56" t="s">
        <v>66</v>
      </c>
      <c r="D211" s="56"/>
      <c r="E211" s="56"/>
      <c r="F211" s="56"/>
      <c r="G211" s="56"/>
      <c r="H211" s="7" t="s">
        <v>64</v>
      </c>
      <c r="I211" s="7">
        <v>30.64</v>
      </c>
      <c r="J211" s="7">
        <v>1.2</v>
      </c>
      <c r="K211" s="7">
        <v>1.47072</v>
      </c>
      <c r="L211" s="32"/>
      <c r="M211" s="32"/>
      <c r="N211" s="31">
        <v>385.23</v>
      </c>
      <c r="O211" s="32"/>
      <c r="P211" s="33">
        <v>566.57000000000005</v>
      </c>
      <c r="Q211" s="4"/>
      <c r="R211" s="4"/>
    </row>
    <row r="212" spans="1:18" x14ac:dyDescent="0.25">
      <c r="A212" s="30"/>
      <c r="B212" s="31">
        <v>2</v>
      </c>
      <c r="C212" s="56" t="s">
        <v>81</v>
      </c>
      <c r="D212" s="56"/>
      <c r="E212" s="56"/>
      <c r="F212" s="56"/>
      <c r="G212" s="56"/>
      <c r="H212" s="32"/>
      <c r="I212" s="32"/>
      <c r="J212" s="32"/>
      <c r="K212" s="32"/>
      <c r="L212" s="32"/>
      <c r="M212" s="32"/>
      <c r="N212" s="32"/>
      <c r="O212" s="32"/>
      <c r="P212" s="33">
        <v>24.28</v>
      </c>
      <c r="Q212" s="4"/>
      <c r="R212" s="4"/>
    </row>
    <row r="213" spans="1:18" x14ac:dyDescent="0.25">
      <c r="A213" s="30"/>
      <c r="B213" s="32"/>
      <c r="C213" s="56" t="s">
        <v>82</v>
      </c>
      <c r="D213" s="56"/>
      <c r="E213" s="56"/>
      <c r="F213" s="56"/>
      <c r="G213" s="56"/>
      <c r="H213" s="7" t="s">
        <v>64</v>
      </c>
      <c r="I213" s="32"/>
      <c r="J213" s="32"/>
      <c r="K213" s="7">
        <v>1.536E-2</v>
      </c>
      <c r="L213" s="32"/>
      <c r="M213" s="32"/>
      <c r="N213" s="32"/>
      <c r="O213" s="32"/>
      <c r="P213" s="33">
        <v>7.1</v>
      </c>
      <c r="Q213" s="4"/>
      <c r="R213" s="4"/>
    </row>
    <row r="214" spans="1:18" ht="22.5" x14ac:dyDescent="0.25">
      <c r="A214" s="34"/>
      <c r="B214" s="31" t="s">
        <v>97</v>
      </c>
      <c r="C214" s="56" t="s">
        <v>98</v>
      </c>
      <c r="D214" s="56"/>
      <c r="E214" s="56"/>
      <c r="F214" s="56"/>
      <c r="G214" s="56"/>
      <c r="H214" s="7" t="s">
        <v>85</v>
      </c>
      <c r="I214" s="7">
        <v>0.16</v>
      </c>
      <c r="J214" s="7">
        <v>1.2</v>
      </c>
      <c r="K214" s="7">
        <v>7.6800000000000002E-3</v>
      </c>
      <c r="L214" s="32"/>
      <c r="M214" s="32"/>
      <c r="N214" s="43">
        <v>1581.17</v>
      </c>
      <c r="O214" s="32"/>
      <c r="P214" s="33">
        <v>12.14</v>
      </c>
      <c r="Q214" s="4"/>
      <c r="R214" s="4"/>
    </row>
    <row r="215" spans="1:18" x14ac:dyDescent="0.25">
      <c r="A215" s="34"/>
      <c r="B215" s="31" t="s">
        <v>99</v>
      </c>
      <c r="C215" s="56" t="s">
        <v>100</v>
      </c>
      <c r="D215" s="56"/>
      <c r="E215" s="56"/>
      <c r="F215" s="56"/>
      <c r="G215" s="56"/>
      <c r="H215" s="7" t="s">
        <v>64</v>
      </c>
      <c r="I215" s="7">
        <v>0.16</v>
      </c>
      <c r="J215" s="7">
        <v>1.2</v>
      </c>
      <c r="K215" s="7">
        <v>7.6800000000000002E-3</v>
      </c>
      <c r="L215" s="32"/>
      <c r="M215" s="32"/>
      <c r="N215" s="31">
        <v>529.33000000000004</v>
      </c>
      <c r="O215" s="32"/>
      <c r="P215" s="33">
        <v>4.07</v>
      </c>
      <c r="Q215" s="4"/>
      <c r="R215" s="4"/>
    </row>
    <row r="216" spans="1:18" ht="22.5" x14ac:dyDescent="0.25">
      <c r="A216" s="34"/>
      <c r="B216" s="31" t="s">
        <v>103</v>
      </c>
      <c r="C216" s="56" t="s">
        <v>104</v>
      </c>
      <c r="D216" s="56"/>
      <c r="E216" s="56"/>
      <c r="F216" s="56"/>
      <c r="G216" s="56"/>
      <c r="H216" s="7" t="s">
        <v>85</v>
      </c>
      <c r="I216" s="7">
        <v>0.16</v>
      </c>
      <c r="J216" s="7">
        <v>1.2</v>
      </c>
      <c r="K216" s="7">
        <v>7.6800000000000002E-3</v>
      </c>
      <c r="L216" s="28">
        <v>477.92</v>
      </c>
      <c r="M216" s="18">
        <v>1.24</v>
      </c>
      <c r="N216" s="31">
        <v>592.62</v>
      </c>
      <c r="O216" s="32"/>
      <c r="P216" s="33">
        <v>4.55</v>
      </c>
      <c r="Q216" s="4"/>
      <c r="R216" s="4"/>
    </row>
    <row r="217" spans="1:18" x14ac:dyDescent="0.25">
      <c r="A217" s="34"/>
      <c r="B217" s="31" t="s">
        <v>105</v>
      </c>
      <c r="C217" s="56" t="s">
        <v>106</v>
      </c>
      <c r="D217" s="56"/>
      <c r="E217" s="56"/>
      <c r="F217" s="56"/>
      <c r="G217" s="56"/>
      <c r="H217" s="7" t="s">
        <v>64</v>
      </c>
      <c r="I217" s="7">
        <v>0.16</v>
      </c>
      <c r="J217" s="7">
        <v>1.2</v>
      </c>
      <c r="K217" s="7">
        <v>7.6800000000000002E-3</v>
      </c>
      <c r="L217" s="32"/>
      <c r="M217" s="32"/>
      <c r="N217" s="31">
        <v>394.05</v>
      </c>
      <c r="O217" s="32"/>
      <c r="P217" s="33">
        <v>3.03</v>
      </c>
      <c r="Q217" s="4"/>
      <c r="R217" s="4"/>
    </row>
    <row r="218" spans="1:18" ht="22.5" customHeight="1" x14ac:dyDescent="0.25">
      <c r="A218" s="34"/>
      <c r="B218" s="31" t="s">
        <v>118</v>
      </c>
      <c r="C218" s="56" t="s">
        <v>119</v>
      </c>
      <c r="D218" s="56"/>
      <c r="E218" s="56"/>
      <c r="F218" s="56"/>
      <c r="G218" s="56"/>
      <c r="H218" s="7" t="s">
        <v>85</v>
      </c>
      <c r="I218" s="7">
        <v>4.9400000000000004</v>
      </c>
      <c r="J218" s="7">
        <v>1.2</v>
      </c>
      <c r="K218" s="7">
        <v>0.23712</v>
      </c>
      <c r="L218" s="32"/>
      <c r="M218" s="32"/>
      <c r="N218" s="31">
        <v>32.01</v>
      </c>
      <c r="O218" s="32"/>
      <c r="P218" s="33">
        <v>7.59</v>
      </c>
      <c r="Q218" s="4"/>
      <c r="R218" s="4"/>
    </row>
    <row r="219" spans="1:18" x14ac:dyDescent="0.25">
      <c r="A219" s="30"/>
      <c r="B219" s="31">
        <v>4</v>
      </c>
      <c r="C219" s="56" t="s">
        <v>107</v>
      </c>
      <c r="D219" s="56"/>
      <c r="E219" s="56"/>
      <c r="F219" s="56"/>
      <c r="G219" s="56"/>
      <c r="H219" s="32"/>
      <c r="I219" s="32"/>
      <c r="J219" s="32"/>
      <c r="K219" s="32"/>
      <c r="L219" s="32"/>
      <c r="M219" s="32"/>
      <c r="N219" s="32"/>
      <c r="O219" s="32"/>
      <c r="P219" s="33">
        <v>26.25</v>
      </c>
      <c r="Q219" s="4"/>
      <c r="R219" s="4"/>
    </row>
    <row r="220" spans="1:18" ht="22.5" x14ac:dyDescent="0.25">
      <c r="A220" s="34"/>
      <c r="B220" s="31" t="s">
        <v>179</v>
      </c>
      <c r="C220" s="56" t="s">
        <v>180</v>
      </c>
      <c r="D220" s="56"/>
      <c r="E220" s="56"/>
      <c r="F220" s="56"/>
      <c r="G220" s="56"/>
      <c r="H220" s="7" t="s">
        <v>110</v>
      </c>
      <c r="I220" s="7">
        <v>0.55000000000000004</v>
      </c>
      <c r="J220" s="32"/>
      <c r="K220" s="7">
        <v>2.1999999999999999E-2</v>
      </c>
      <c r="L220" s="28">
        <v>177.09</v>
      </c>
      <c r="M220" s="18">
        <v>0.98</v>
      </c>
      <c r="N220" s="31">
        <v>173.55</v>
      </c>
      <c r="O220" s="32"/>
      <c r="P220" s="33">
        <v>3.82</v>
      </c>
      <c r="Q220" s="4"/>
      <c r="R220" s="4"/>
    </row>
    <row r="221" spans="1:18" ht="22.5" x14ac:dyDescent="0.25">
      <c r="A221" s="34"/>
      <c r="B221" s="31" t="s">
        <v>124</v>
      </c>
      <c r="C221" s="56" t="s">
        <v>125</v>
      </c>
      <c r="D221" s="56"/>
      <c r="E221" s="56"/>
      <c r="F221" s="56"/>
      <c r="G221" s="56"/>
      <c r="H221" s="7" t="s">
        <v>126</v>
      </c>
      <c r="I221" s="7">
        <v>2.5428000000000002</v>
      </c>
      <c r="J221" s="32"/>
      <c r="K221" s="7">
        <v>0.101712</v>
      </c>
      <c r="L221" s="32"/>
      <c r="M221" s="32"/>
      <c r="N221" s="31">
        <v>6.84</v>
      </c>
      <c r="O221" s="32"/>
      <c r="P221" s="33">
        <v>0.7</v>
      </c>
      <c r="Q221" s="4"/>
      <c r="R221" s="4"/>
    </row>
    <row r="222" spans="1:18" ht="22.5" customHeight="1" x14ac:dyDescent="0.25">
      <c r="A222" s="34"/>
      <c r="B222" s="31" t="s">
        <v>130</v>
      </c>
      <c r="C222" s="56" t="s">
        <v>131</v>
      </c>
      <c r="D222" s="56"/>
      <c r="E222" s="56"/>
      <c r="F222" s="56"/>
      <c r="G222" s="56"/>
      <c r="H222" s="7" t="s">
        <v>110</v>
      </c>
      <c r="I222" s="7">
        <v>3</v>
      </c>
      <c r="J222" s="32"/>
      <c r="K222" s="7">
        <v>0.12</v>
      </c>
      <c r="L222" s="28">
        <v>155.63</v>
      </c>
      <c r="M222" s="18">
        <v>0.95</v>
      </c>
      <c r="N222" s="31">
        <v>147.85</v>
      </c>
      <c r="O222" s="32"/>
      <c r="P222" s="33">
        <v>17.739999999999998</v>
      </c>
      <c r="Q222" s="4"/>
      <c r="R222" s="4"/>
    </row>
    <row r="223" spans="1:18" ht="22.5" x14ac:dyDescent="0.25">
      <c r="A223" s="34"/>
      <c r="B223" s="31" t="s">
        <v>172</v>
      </c>
      <c r="C223" s="56" t="s">
        <v>173</v>
      </c>
      <c r="D223" s="56"/>
      <c r="E223" s="56"/>
      <c r="F223" s="56"/>
      <c r="G223" s="56"/>
      <c r="H223" s="7" t="s">
        <v>138</v>
      </c>
      <c r="I223" s="7">
        <v>5.8E-4</v>
      </c>
      <c r="J223" s="32"/>
      <c r="K223" s="7">
        <v>2.3200000000000001E-5</v>
      </c>
      <c r="L223" s="45">
        <v>127406</v>
      </c>
      <c r="M223" s="18">
        <v>1.19</v>
      </c>
      <c r="N223" s="43">
        <v>151613.14000000001</v>
      </c>
      <c r="O223" s="32"/>
      <c r="P223" s="33">
        <v>3.52</v>
      </c>
      <c r="Q223" s="4"/>
      <c r="R223" s="4"/>
    </row>
    <row r="224" spans="1:18" ht="23.25" thickBot="1" x14ac:dyDescent="0.3">
      <c r="A224" s="34"/>
      <c r="B224" s="31" t="s">
        <v>139</v>
      </c>
      <c r="C224" s="57" t="s">
        <v>140</v>
      </c>
      <c r="D224" s="57"/>
      <c r="E224" s="57"/>
      <c r="F224" s="57"/>
      <c r="G224" s="57"/>
      <c r="H224" s="7" t="s">
        <v>110</v>
      </c>
      <c r="I224" s="7">
        <v>0.1</v>
      </c>
      <c r="J224" s="32"/>
      <c r="K224" s="7">
        <v>4.0000000000000001E-3</v>
      </c>
      <c r="L224" s="28">
        <v>79.88</v>
      </c>
      <c r="M224" s="18">
        <v>1.48</v>
      </c>
      <c r="N224" s="31">
        <v>118.22</v>
      </c>
      <c r="O224" s="32"/>
      <c r="P224" s="33">
        <v>0.47</v>
      </c>
      <c r="Q224" s="4"/>
      <c r="R224" s="4"/>
    </row>
    <row r="225" spans="1:18" x14ac:dyDescent="0.25">
      <c r="A225" s="35"/>
      <c r="B225" s="32"/>
      <c r="C225" s="90" t="s">
        <v>67</v>
      </c>
      <c r="D225" s="90"/>
      <c r="E225" s="90"/>
      <c r="F225" s="90"/>
      <c r="G225" s="90"/>
      <c r="H225" s="37"/>
      <c r="I225" s="37"/>
      <c r="J225" s="37"/>
      <c r="K225" s="37"/>
      <c r="L225" s="38"/>
      <c r="M225" s="37"/>
      <c r="N225" s="38"/>
      <c r="O225" s="37"/>
      <c r="P225" s="39">
        <v>624.20000000000005</v>
      </c>
      <c r="Q225" s="4"/>
      <c r="R225" s="4"/>
    </row>
    <row r="226" spans="1:18" ht="33.75" x14ac:dyDescent="0.25">
      <c r="A226" s="40">
        <v>45665</v>
      </c>
      <c r="B226" s="31" t="s">
        <v>68</v>
      </c>
      <c r="C226" s="56" t="s">
        <v>69</v>
      </c>
      <c r="D226" s="56"/>
      <c r="E226" s="56"/>
      <c r="F226" s="56"/>
      <c r="G226" s="56"/>
      <c r="H226" s="7" t="s">
        <v>70</v>
      </c>
      <c r="I226" s="7">
        <v>2</v>
      </c>
      <c r="J226" s="32"/>
      <c r="K226" s="7">
        <v>2</v>
      </c>
      <c r="L226" s="32"/>
      <c r="M226" s="32"/>
      <c r="N226" s="32"/>
      <c r="O226" s="32"/>
      <c r="P226" s="33">
        <v>9.44</v>
      </c>
      <c r="Q226" s="4"/>
      <c r="R226" s="4"/>
    </row>
    <row r="227" spans="1:18" x14ac:dyDescent="0.25">
      <c r="A227" s="34"/>
      <c r="B227" s="32"/>
      <c r="C227" s="56" t="s">
        <v>71</v>
      </c>
      <c r="D227" s="56"/>
      <c r="E227" s="56"/>
      <c r="F227" s="56"/>
      <c r="G227" s="56"/>
      <c r="H227" s="32"/>
      <c r="I227" s="32"/>
      <c r="J227" s="32"/>
      <c r="K227" s="32"/>
      <c r="L227" s="32"/>
      <c r="M227" s="32"/>
      <c r="N227" s="32"/>
      <c r="O227" s="32"/>
      <c r="P227" s="33">
        <v>573.66999999999996</v>
      </c>
      <c r="Q227" s="4"/>
      <c r="R227" s="4"/>
    </row>
    <row r="228" spans="1:18" ht="22.5" x14ac:dyDescent="0.25">
      <c r="A228" s="34"/>
      <c r="B228" s="31" t="s">
        <v>72</v>
      </c>
      <c r="C228" s="56" t="s">
        <v>73</v>
      </c>
      <c r="D228" s="56"/>
      <c r="E228" s="56"/>
      <c r="F228" s="56"/>
      <c r="G228" s="56"/>
      <c r="H228" s="7" t="s">
        <v>70</v>
      </c>
      <c r="I228" s="7">
        <v>97</v>
      </c>
      <c r="J228" s="32"/>
      <c r="K228" s="7">
        <v>97</v>
      </c>
      <c r="L228" s="32"/>
      <c r="M228" s="32"/>
      <c r="N228" s="32"/>
      <c r="O228" s="32"/>
      <c r="P228" s="33">
        <v>556.46</v>
      </c>
      <c r="Q228" s="4"/>
      <c r="R228" s="4"/>
    </row>
    <row r="229" spans="1:18" ht="23.25" thickBot="1" x14ac:dyDescent="0.3">
      <c r="A229" s="34"/>
      <c r="B229" s="31" t="s">
        <v>74</v>
      </c>
      <c r="C229" s="57" t="s">
        <v>75</v>
      </c>
      <c r="D229" s="57"/>
      <c r="E229" s="57"/>
      <c r="F229" s="57"/>
      <c r="G229" s="57"/>
      <c r="H229" s="7" t="s">
        <v>70</v>
      </c>
      <c r="I229" s="7">
        <v>51</v>
      </c>
      <c r="J229" s="32"/>
      <c r="K229" s="7">
        <v>51</v>
      </c>
      <c r="L229" s="32"/>
      <c r="M229" s="32"/>
      <c r="N229" s="32"/>
      <c r="O229" s="32"/>
      <c r="P229" s="33">
        <v>292.57</v>
      </c>
      <c r="Q229" s="4"/>
      <c r="R229" s="4"/>
    </row>
    <row r="230" spans="1:18" ht="15.75" thickBot="1" x14ac:dyDescent="0.3">
      <c r="A230" s="23"/>
      <c r="B230" s="32"/>
      <c r="C230" s="87" t="s">
        <v>76</v>
      </c>
      <c r="D230" s="87"/>
      <c r="E230" s="87"/>
      <c r="F230" s="87"/>
      <c r="G230" s="87"/>
      <c r="H230" s="37"/>
      <c r="I230" s="37"/>
      <c r="J230" s="37"/>
      <c r="K230" s="37"/>
      <c r="L230" s="38"/>
      <c r="M230" s="37"/>
      <c r="N230" s="41">
        <v>37066.75</v>
      </c>
      <c r="O230" s="37"/>
      <c r="P230" s="44">
        <v>1482.67</v>
      </c>
      <c r="Q230" s="4"/>
      <c r="R230" s="4"/>
    </row>
    <row r="231" spans="1:18" ht="33.75" customHeight="1" x14ac:dyDescent="0.25">
      <c r="A231" s="42">
        <v>9</v>
      </c>
      <c r="B231" s="36" t="s">
        <v>181</v>
      </c>
      <c r="C231" s="90" t="s">
        <v>182</v>
      </c>
      <c r="D231" s="90"/>
      <c r="E231" s="90"/>
      <c r="F231" s="90"/>
      <c r="G231" s="90"/>
      <c r="H231" s="37" t="s">
        <v>178</v>
      </c>
      <c r="I231" s="37">
        <v>0.03</v>
      </c>
      <c r="J231" s="37">
        <v>1</v>
      </c>
      <c r="K231" s="37">
        <v>0.03</v>
      </c>
      <c r="L231" s="38"/>
      <c r="M231" s="37"/>
      <c r="N231" s="38"/>
      <c r="O231" s="37"/>
      <c r="P231" s="39"/>
      <c r="Q231" s="4"/>
      <c r="R231" s="4"/>
    </row>
    <row r="232" spans="1:18" ht="56.25" x14ac:dyDescent="0.25">
      <c r="A232" s="27"/>
      <c r="B232" s="28" t="s">
        <v>59</v>
      </c>
      <c r="C232" s="91" t="s">
        <v>60</v>
      </c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2"/>
      <c r="Q232" s="4"/>
      <c r="R232" s="4"/>
    </row>
    <row r="233" spans="1:18" x14ac:dyDescent="0.25">
      <c r="A233" s="30"/>
      <c r="B233" s="31">
        <v>1</v>
      </c>
      <c r="C233" s="56" t="s">
        <v>63</v>
      </c>
      <c r="D233" s="56"/>
      <c r="E233" s="56"/>
      <c r="F233" s="56"/>
      <c r="G233" s="56"/>
      <c r="H233" s="7" t="s">
        <v>64</v>
      </c>
      <c r="I233" s="32"/>
      <c r="J233" s="32"/>
      <c r="K233" s="7">
        <v>0.74880000000000002</v>
      </c>
      <c r="L233" s="32"/>
      <c r="M233" s="32"/>
      <c r="N233" s="32"/>
      <c r="O233" s="32"/>
      <c r="P233" s="33">
        <v>288.45999999999998</v>
      </c>
      <c r="Q233" s="4"/>
      <c r="R233" s="4"/>
    </row>
    <row r="234" spans="1:18" x14ac:dyDescent="0.25">
      <c r="A234" s="34"/>
      <c r="B234" s="31" t="s">
        <v>65</v>
      </c>
      <c r="C234" s="56" t="s">
        <v>66</v>
      </c>
      <c r="D234" s="56"/>
      <c r="E234" s="56"/>
      <c r="F234" s="56"/>
      <c r="G234" s="56"/>
      <c r="H234" s="7" t="s">
        <v>64</v>
      </c>
      <c r="I234" s="7">
        <v>20.8</v>
      </c>
      <c r="J234" s="7">
        <v>1.2</v>
      </c>
      <c r="K234" s="7">
        <v>0.74880000000000002</v>
      </c>
      <c r="L234" s="32"/>
      <c r="M234" s="32"/>
      <c r="N234" s="31">
        <v>385.23</v>
      </c>
      <c r="O234" s="32"/>
      <c r="P234" s="33">
        <v>288.45999999999998</v>
      </c>
      <c r="Q234" s="4"/>
      <c r="R234" s="4"/>
    </row>
    <row r="235" spans="1:18" x14ac:dyDescent="0.25">
      <c r="A235" s="30"/>
      <c r="B235" s="31">
        <v>2</v>
      </c>
      <c r="C235" s="56" t="s">
        <v>81</v>
      </c>
      <c r="D235" s="56"/>
      <c r="E235" s="56"/>
      <c r="F235" s="56"/>
      <c r="G235" s="56"/>
      <c r="H235" s="32"/>
      <c r="I235" s="32"/>
      <c r="J235" s="32"/>
      <c r="K235" s="32"/>
      <c r="L235" s="32"/>
      <c r="M235" s="32"/>
      <c r="N235" s="32"/>
      <c r="O235" s="32"/>
      <c r="P235" s="33">
        <v>18.18</v>
      </c>
      <c r="Q235" s="4"/>
      <c r="R235" s="4"/>
    </row>
    <row r="236" spans="1:18" x14ac:dyDescent="0.25">
      <c r="A236" s="30"/>
      <c r="B236" s="32"/>
      <c r="C236" s="56" t="s">
        <v>82</v>
      </c>
      <c r="D236" s="56"/>
      <c r="E236" s="56"/>
      <c r="F236" s="56"/>
      <c r="G236" s="56"/>
      <c r="H236" s="7" t="s">
        <v>64</v>
      </c>
      <c r="I236" s="32"/>
      <c r="J236" s="32"/>
      <c r="K236" s="7">
        <v>1.44E-2</v>
      </c>
      <c r="L236" s="32"/>
      <c r="M236" s="32"/>
      <c r="N236" s="32"/>
      <c r="O236" s="32"/>
      <c r="P236" s="33">
        <v>6.65</v>
      </c>
      <c r="Q236" s="4"/>
      <c r="R236" s="4"/>
    </row>
    <row r="237" spans="1:18" ht="22.5" x14ac:dyDescent="0.25">
      <c r="A237" s="34"/>
      <c r="B237" s="31" t="s">
        <v>97</v>
      </c>
      <c r="C237" s="56" t="s">
        <v>98</v>
      </c>
      <c r="D237" s="56"/>
      <c r="E237" s="56"/>
      <c r="F237" s="56"/>
      <c r="G237" s="56"/>
      <c r="H237" s="7" t="s">
        <v>85</v>
      </c>
      <c r="I237" s="7">
        <v>0.2</v>
      </c>
      <c r="J237" s="7">
        <v>1.2</v>
      </c>
      <c r="K237" s="7">
        <v>7.1999999999999998E-3</v>
      </c>
      <c r="L237" s="32"/>
      <c r="M237" s="32"/>
      <c r="N237" s="43">
        <v>1581.17</v>
      </c>
      <c r="O237" s="32"/>
      <c r="P237" s="33">
        <v>11.38</v>
      </c>
      <c r="Q237" s="4"/>
      <c r="R237" s="4"/>
    </row>
    <row r="238" spans="1:18" x14ac:dyDescent="0.25">
      <c r="A238" s="34"/>
      <c r="B238" s="31" t="s">
        <v>99</v>
      </c>
      <c r="C238" s="56" t="s">
        <v>100</v>
      </c>
      <c r="D238" s="56"/>
      <c r="E238" s="56"/>
      <c r="F238" s="56"/>
      <c r="G238" s="56"/>
      <c r="H238" s="7" t="s">
        <v>64</v>
      </c>
      <c r="I238" s="7">
        <v>0.2</v>
      </c>
      <c r="J238" s="7">
        <v>1.2</v>
      </c>
      <c r="K238" s="7">
        <v>7.1999999999999998E-3</v>
      </c>
      <c r="L238" s="32"/>
      <c r="M238" s="32"/>
      <c r="N238" s="31">
        <v>529.33000000000004</v>
      </c>
      <c r="O238" s="32"/>
      <c r="P238" s="33">
        <v>3.81</v>
      </c>
      <c r="Q238" s="4"/>
      <c r="R238" s="4"/>
    </row>
    <row r="239" spans="1:18" ht="22.5" x14ac:dyDescent="0.25">
      <c r="A239" s="34"/>
      <c r="B239" s="31" t="s">
        <v>183</v>
      </c>
      <c r="C239" s="56" t="s">
        <v>184</v>
      </c>
      <c r="D239" s="56"/>
      <c r="E239" s="56"/>
      <c r="F239" s="56"/>
      <c r="G239" s="56"/>
      <c r="H239" s="7" t="s">
        <v>85</v>
      </c>
      <c r="I239" s="7">
        <v>4.9000000000000004</v>
      </c>
      <c r="J239" s="7">
        <v>1.2</v>
      </c>
      <c r="K239" s="7">
        <v>0.1764</v>
      </c>
      <c r="L239" s="28">
        <v>1.75</v>
      </c>
      <c r="M239" s="18">
        <v>1.42</v>
      </c>
      <c r="N239" s="31">
        <v>2.4900000000000002</v>
      </c>
      <c r="O239" s="32"/>
      <c r="P239" s="33">
        <v>0.44</v>
      </c>
      <c r="Q239" s="4"/>
      <c r="R239" s="4"/>
    </row>
    <row r="240" spans="1:18" ht="22.5" customHeight="1" x14ac:dyDescent="0.25">
      <c r="A240" s="34"/>
      <c r="B240" s="31" t="s">
        <v>185</v>
      </c>
      <c r="C240" s="56" t="s">
        <v>186</v>
      </c>
      <c r="D240" s="56"/>
      <c r="E240" s="56"/>
      <c r="F240" s="56"/>
      <c r="G240" s="56"/>
      <c r="H240" s="7" t="s">
        <v>85</v>
      </c>
      <c r="I240" s="7">
        <v>4.9000000000000004</v>
      </c>
      <c r="J240" s="7">
        <v>1.2</v>
      </c>
      <c r="K240" s="7">
        <v>0.1764</v>
      </c>
      <c r="L240" s="28">
        <v>8.84</v>
      </c>
      <c r="M240" s="18">
        <v>1.34</v>
      </c>
      <c r="N240" s="31">
        <v>11.85</v>
      </c>
      <c r="O240" s="32"/>
      <c r="P240" s="33">
        <v>2.09</v>
      </c>
      <c r="Q240" s="4"/>
      <c r="R240" s="4"/>
    </row>
    <row r="241" spans="1:18" ht="22.5" x14ac:dyDescent="0.25">
      <c r="A241" s="34"/>
      <c r="B241" s="31" t="s">
        <v>103</v>
      </c>
      <c r="C241" s="56" t="s">
        <v>104</v>
      </c>
      <c r="D241" s="56"/>
      <c r="E241" s="56"/>
      <c r="F241" s="56"/>
      <c r="G241" s="56"/>
      <c r="H241" s="7" t="s">
        <v>85</v>
      </c>
      <c r="I241" s="7">
        <v>0.2</v>
      </c>
      <c r="J241" s="7">
        <v>1.2</v>
      </c>
      <c r="K241" s="7">
        <v>7.1999999999999998E-3</v>
      </c>
      <c r="L241" s="28">
        <v>477.92</v>
      </c>
      <c r="M241" s="18">
        <v>1.24</v>
      </c>
      <c r="N241" s="31">
        <v>592.62</v>
      </c>
      <c r="O241" s="32"/>
      <c r="P241" s="33">
        <v>4.2699999999999996</v>
      </c>
      <c r="Q241" s="4"/>
      <c r="R241" s="4"/>
    </row>
    <row r="242" spans="1:18" x14ac:dyDescent="0.25">
      <c r="A242" s="34"/>
      <c r="B242" s="31" t="s">
        <v>105</v>
      </c>
      <c r="C242" s="56" t="s">
        <v>106</v>
      </c>
      <c r="D242" s="56"/>
      <c r="E242" s="56"/>
      <c r="F242" s="56"/>
      <c r="G242" s="56"/>
      <c r="H242" s="7" t="s">
        <v>64</v>
      </c>
      <c r="I242" s="7">
        <v>0.2</v>
      </c>
      <c r="J242" s="7">
        <v>1.2</v>
      </c>
      <c r="K242" s="7">
        <v>7.1999999999999998E-3</v>
      </c>
      <c r="L242" s="32"/>
      <c r="M242" s="32"/>
      <c r="N242" s="31">
        <v>394.05</v>
      </c>
      <c r="O242" s="32"/>
      <c r="P242" s="33">
        <v>2.84</v>
      </c>
      <c r="Q242" s="4"/>
      <c r="R242" s="4"/>
    </row>
    <row r="243" spans="1:18" x14ac:dyDescent="0.25">
      <c r="A243" s="30"/>
      <c r="B243" s="31">
        <v>4</v>
      </c>
      <c r="C243" s="56" t="s">
        <v>107</v>
      </c>
      <c r="D243" s="56"/>
      <c r="E243" s="56"/>
      <c r="F243" s="56"/>
      <c r="G243" s="56"/>
      <c r="H243" s="32"/>
      <c r="I243" s="32"/>
      <c r="J243" s="32"/>
      <c r="K243" s="32"/>
      <c r="L243" s="32"/>
      <c r="M243" s="32"/>
      <c r="N243" s="32"/>
      <c r="O243" s="32"/>
      <c r="P243" s="33">
        <v>16.07</v>
      </c>
      <c r="Q243" s="4"/>
      <c r="R243" s="4"/>
    </row>
    <row r="244" spans="1:18" ht="33.75" customHeight="1" x14ac:dyDescent="0.25">
      <c r="A244" s="34"/>
      <c r="B244" s="31" t="s">
        <v>187</v>
      </c>
      <c r="C244" s="56" t="s">
        <v>188</v>
      </c>
      <c r="D244" s="56"/>
      <c r="E244" s="56"/>
      <c r="F244" s="56"/>
      <c r="G244" s="56"/>
      <c r="H244" s="7" t="s">
        <v>189</v>
      </c>
      <c r="I244" s="7">
        <v>0.245</v>
      </c>
      <c r="J244" s="32"/>
      <c r="K244" s="7">
        <v>7.3499999999999998E-3</v>
      </c>
      <c r="L244" s="28">
        <v>37.71</v>
      </c>
      <c r="M244" s="18">
        <v>1.52</v>
      </c>
      <c r="N244" s="31">
        <v>57.32</v>
      </c>
      <c r="O244" s="32"/>
      <c r="P244" s="33">
        <v>0.42</v>
      </c>
      <c r="Q244" s="4"/>
      <c r="R244" s="4"/>
    </row>
    <row r="245" spans="1:18" ht="33.75" customHeight="1" x14ac:dyDescent="0.25">
      <c r="A245" s="34"/>
      <c r="B245" s="31" t="s">
        <v>190</v>
      </c>
      <c r="C245" s="56" t="s">
        <v>191</v>
      </c>
      <c r="D245" s="56"/>
      <c r="E245" s="56"/>
      <c r="F245" s="56"/>
      <c r="G245" s="56"/>
      <c r="H245" s="7" t="s">
        <v>138</v>
      </c>
      <c r="I245" s="7">
        <v>6.2E-4</v>
      </c>
      <c r="J245" s="32"/>
      <c r="K245" s="7">
        <v>1.8600000000000001E-5</v>
      </c>
      <c r="L245" s="45">
        <v>99190.96</v>
      </c>
      <c r="M245" s="18">
        <v>1.19</v>
      </c>
      <c r="N245" s="43">
        <v>118037.24</v>
      </c>
      <c r="O245" s="32"/>
      <c r="P245" s="33">
        <v>2.2000000000000002</v>
      </c>
      <c r="Q245" s="4"/>
      <c r="R245" s="4"/>
    </row>
    <row r="246" spans="1:18" ht="22.5" customHeight="1" x14ac:dyDescent="0.25">
      <c r="A246" s="34"/>
      <c r="B246" s="31" t="s">
        <v>192</v>
      </c>
      <c r="C246" s="56" t="s">
        <v>193</v>
      </c>
      <c r="D246" s="56"/>
      <c r="E246" s="56"/>
      <c r="F246" s="56"/>
      <c r="G246" s="56"/>
      <c r="H246" s="7" t="s">
        <v>110</v>
      </c>
      <c r="I246" s="7">
        <v>0.25</v>
      </c>
      <c r="J246" s="32"/>
      <c r="K246" s="7">
        <v>7.4999999999999997E-3</v>
      </c>
      <c r="L246" s="28">
        <v>931.11</v>
      </c>
      <c r="M246" s="18">
        <v>1.61</v>
      </c>
      <c r="N246" s="43">
        <v>1499.09</v>
      </c>
      <c r="O246" s="32"/>
      <c r="P246" s="33">
        <v>11.24</v>
      </c>
      <c r="Q246" s="4"/>
      <c r="R246" s="4"/>
    </row>
    <row r="247" spans="1:18" ht="23.25" thickBot="1" x14ac:dyDescent="0.3">
      <c r="A247" s="34"/>
      <c r="B247" s="31" t="s">
        <v>194</v>
      </c>
      <c r="C247" s="57" t="s">
        <v>195</v>
      </c>
      <c r="D247" s="57"/>
      <c r="E247" s="57"/>
      <c r="F247" s="57"/>
      <c r="G247" s="57"/>
      <c r="H247" s="7" t="s">
        <v>138</v>
      </c>
      <c r="I247" s="7">
        <v>7.2000000000000005E-4</v>
      </c>
      <c r="J247" s="32"/>
      <c r="K247" s="7">
        <v>2.16E-5</v>
      </c>
      <c r="L247" s="45">
        <v>82698.14</v>
      </c>
      <c r="M247" s="18">
        <v>1.24</v>
      </c>
      <c r="N247" s="43">
        <v>102545.69</v>
      </c>
      <c r="O247" s="32"/>
      <c r="P247" s="33">
        <v>2.21</v>
      </c>
      <c r="Q247" s="4"/>
      <c r="R247" s="4"/>
    </row>
    <row r="248" spans="1:18" x14ac:dyDescent="0.25">
      <c r="A248" s="35"/>
      <c r="B248" s="32"/>
      <c r="C248" s="90" t="s">
        <v>67</v>
      </c>
      <c r="D248" s="90"/>
      <c r="E248" s="90"/>
      <c r="F248" s="90"/>
      <c r="G248" s="90"/>
      <c r="H248" s="37"/>
      <c r="I248" s="37"/>
      <c r="J248" s="37"/>
      <c r="K248" s="37"/>
      <c r="L248" s="38"/>
      <c r="M248" s="37"/>
      <c r="N248" s="38"/>
      <c r="O248" s="37"/>
      <c r="P248" s="39">
        <v>329.36</v>
      </c>
      <c r="Q248" s="4"/>
      <c r="R248" s="4"/>
    </row>
    <row r="249" spans="1:18" ht="33.75" x14ac:dyDescent="0.25">
      <c r="A249" s="40">
        <v>45666</v>
      </c>
      <c r="B249" s="31" t="s">
        <v>68</v>
      </c>
      <c r="C249" s="56" t="s">
        <v>69</v>
      </c>
      <c r="D249" s="56"/>
      <c r="E249" s="56"/>
      <c r="F249" s="56"/>
      <c r="G249" s="56"/>
      <c r="H249" s="7" t="s">
        <v>70</v>
      </c>
      <c r="I249" s="7">
        <v>2</v>
      </c>
      <c r="J249" s="32"/>
      <c r="K249" s="7">
        <v>2</v>
      </c>
      <c r="L249" s="32"/>
      <c r="M249" s="32"/>
      <c r="N249" s="32"/>
      <c r="O249" s="32"/>
      <c r="P249" s="33">
        <v>4.8099999999999996</v>
      </c>
      <c r="Q249" s="4"/>
      <c r="R249" s="4"/>
    </row>
    <row r="250" spans="1:18" x14ac:dyDescent="0.25">
      <c r="A250" s="34"/>
      <c r="B250" s="32"/>
      <c r="C250" s="56" t="s">
        <v>71</v>
      </c>
      <c r="D250" s="56"/>
      <c r="E250" s="56"/>
      <c r="F250" s="56"/>
      <c r="G250" s="56"/>
      <c r="H250" s="32"/>
      <c r="I250" s="32"/>
      <c r="J250" s="32"/>
      <c r="K250" s="32"/>
      <c r="L250" s="32"/>
      <c r="M250" s="32"/>
      <c r="N250" s="32"/>
      <c r="O250" s="32"/>
      <c r="P250" s="33">
        <v>295.11</v>
      </c>
      <c r="Q250" s="4"/>
      <c r="R250" s="4"/>
    </row>
    <row r="251" spans="1:18" ht="22.5" x14ac:dyDescent="0.25">
      <c r="A251" s="34"/>
      <c r="B251" s="31" t="s">
        <v>72</v>
      </c>
      <c r="C251" s="56" t="s">
        <v>73</v>
      </c>
      <c r="D251" s="56"/>
      <c r="E251" s="56"/>
      <c r="F251" s="56"/>
      <c r="G251" s="56"/>
      <c r="H251" s="7" t="s">
        <v>70</v>
      </c>
      <c r="I251" s="7">
        <v>97</v>
      </c>
      <c r="J251" s="32"/>
      <c r="K251" s="7">
        <v>97</v>
      </c>
      <c r="L251" s="32"/>
      <c r="M251" s="32"/>
      <c r="N251" s="32"/>
      <c r="O251" s="32"/>
      <c r="P251" s="33">
        <v>286.26</v>
      </c>
      <c r="Q251" s="4"/>
      <c r="R251" s="4"/>
    </row>
    <row r="252" spans="1:18" ht="23.25" thickBot="1" x14ac:dyDescent="0.3">
      <c r="A252" s="34"/>
      <c r="B252" s="31" t="s">
        <v>74</v>
      </c>
      <c r="C252" s="57" t="s">
        <v>75</v>
      </c>
      <c r="D252" s="57"/>
      <c r="E252" s="57"/>
      <c r="F252" s="57"/>
      <c r="G252" s="57"/>
      <c r="H252" s="7" t="s">
        <v>70</v>
      </c>
      <c r="I252" s="7">
        <v>51</v>
      </c>
      <c r="J252" s="32"/>
      <c r="K252" s="7">
        <v>51</v>
      </c>
      <c r="L252" s="32"/>
      <c r="M252" s="32"/>
      <c r="N252" s="32"/>
      <c r="O252" s="32"/>
      <c r="P252" s="33">
        <v>150.51</v>
      </c>
      <c r="Q252" s="4"/>
      <c r="R252" s="4"/>
    </row>
    <row r="253" spans="1:18" x14ac:dyDescent="0.25">
      <c r="A253" s="23"/>
      <c r="B253" s="32"/>
      <c r="C253" s="90" t="s">
        <v>76</v>
      </c>
      <c r="D253" s="90"/>
      <c r="E253" s="90"/>
      <c r="F253" s="90"/>
      <c r="G253" s="90"/>
      <c r="H253" s="37"/>
      <c r="I253" s="37"/>
      <c r="J253" s="37"/>
      <c r="K253" s="37"/>
      <c r="L253" s="38"/>
      <c r="M253" s="37"/>
      <c r="N253" s="41">
        <v>25698</v>
      </c>
      <c r="O253" s="37"/>
      <c r="P253" s="39">
        <v>770.94</v>
      </c>
      <c r="Q253" s="4"/>
      <c r="R253" s="4"/>
    </row>
    <row r="254" spans="1:18" x14ac:dyDescent="0.25">
      <c r="A254" s="35"/>
      <c r="B254" s="32"/>
      <c r="C254" s="89" t="s">
        <v>196</v>
      </c>
      <c r="D254" s="89"/>
      <c r="E254" s="89"/>
      <c r="F254" s="89"/>
      <c r="G254" s="89"/>
      <c r="H254" s="89"/>
      <c r="I254" s="89"/>
      <c r="J254" s="89"/>
      <c r="K254" s="89"/>
      <c r="L254" s="89"/>
      <c r="M254" s="89"/>
      <c r="N254" s="89"/>
      <c r="O254" s="89"/>
      <c r="P254" s="46"/>
      <c r="Q254" s="4"/>
      <c r="R254" s="4"/>
    </row>
    <row r="255" spans="1:18" x14ac:dyDescent="0.25">
      <c r="A255" s="35"/>
      <c r="B255" s="32"/>
      <c r="C255" s="91" t="s">
        <v>146</v>
      </c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47">
        <v>8655.7000000000007</v>
      </c>
      <c r="Q255" s="4"/>
      <c r="R255" s="4"/>
    </row>
    <row r="256" spans="1:18" x14ac:dyDescent="0.25">
      <c r="A256" s="35"/>
      <c r="B256" s="32"/>
      <c r="C256" s="91" t="s">
        <v>147</v>
      </c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48"/>
      <c r="Q256" s="4"/>
      <c r="R256" s="4"/>
    </row>
    <row r="257" spans="1:18" x14ac:dyDescent="0.25">
      <c r="A257" s="35"/>
      <c r="B257" s="32"/>
      <c r="C257" s="91" t="s">
        <v>148</v>
      </c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47">
        <v>6331.22</v>
      </c>
      <c r="Q257" s="4"/>
      <c r="R257" s="4"/>
    </row>
    <row r="258" spans="1:18" x14ac:dyDescent="0.25">
      <c r="A258" s="35"/>
      <c r="B258" s="32"/>
      <c r="C258" s="91" t="s">
        <v>149</v>
      </c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48">
        <v>358.58</v>
      </c>
      <c r="Q258" s="4"/>
      <c r="R258" s="4"/>
    </row>
    <row r="259" spans="1:18" x14ac:dyDescent="0.25">
      <c r="A259" s="35"/>
      <c r="B259" s="32"/>
      <c r="C259" s="91" t="s">
        <v>150</v>
      </c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48">
        <v>166.38</v>
      </c>
      <c r="Q259" s="4"/>
      <c r="R259" s="4"/>
    </row>
    <row r="260" spans="1:18" x14ac:dyDescent="0.25">
      <c r="A260" s="35"/>
      <c r="B260" s="32"/>
      <c r="C260" s="91" t="s">
        <v>151</v>
      </c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47">
        <v>1799.52</v>
      </c>
      <c r="Q260" s="4"/>
      <c r="R260" s="4"/>
    </row>
    <row r="261" spans="1:18" x14ac:dyDescent="0.25">
      <c r="A261" s="35"/>
      <c r="B261" s="32"/>
      <c r="C261" s="91" t="s">
        <v>158</v>
      </c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47">
        <v>18272.16</v>
      </c>
      <c r="Q261" s="4"/>
      <c r="R261" s="4"/>
    </row>
    <row r="262" spans="1:18" x14ac:dyDescent="0.25">
      <c r="A262" s="35"/>
      <c r="B262" s="32"/>
      <c r="C262" s="91" t="s">
        <v>147</v>
      </c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48"/>
      <c r="Q262" s="4"/>
      <c r="R262" s="4"/>
    </row>
    <row r="263" spans="1:18" x14ac:dyDescent="0.25">
      <c r="A263" s="35"/>
      <c r="B263" s="32"/>
      <c r="C263" s="91" t="s">
        <v>153</v>
      </c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47">
        <v>6331.22</v>
      </c>
      <c r="Q263" s="4"/>
      <c r="R263" s="4"/>
    </row>
    <row r="264" spans="1:18" x14ac:dyDescent="0.25">
      <c r="A264" s="35"/>
      <c r="B264" s="32"/>
      <c r="C264" s="91" t="s">
        <v>154</v>
      </c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48">
        <v>358.58</v>
      </c>
      <c r="Q264" s="4"/>
      <c r="R264" s="4"/>
    </row>
    <row r="265" spans="1:18" x14ac:dyDescent="0.25">
      <c r="A265" s="35"/>
      <c r="B265" s="32"/>
      <c r="C265" s="91" t="s">
        <v>155</v>
      </c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48">
        <v>166.38</v>
      </c>
      <c r="Q265" s="4"/>
      <c r="R265" s="4"/>
    </row>
    <row r="266" spans="1:18" x14ac:dyDescent="0.25">
      <c r="A266" s="35"/>
      <c r="B266" s="32"/>
      <c r="C266" s="91" t="s">
        <v>159</v>
      </c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47">
        <v>1799.52</v>
      </c>
      <c r="Q266" s="4"/>
      <c r="R266" s="4"/>
    </row>
    <row r="267" spans="1:18" x14ac:dyDescent="0.25">
      <c r="A267" s="35"/>
      <c r="B267" s="32"/>
      <c r="C267" s="91" t="s">
        <v>156</v>
      </c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47">
        <v>6302.68</v>
      </c>
      <c r="Q267" s="4"/>
      <c r="R267" s="4"/>
    </row>
    <row r="268" spans="1:18" x14ac:dyDescent="0.25">
      <c r="A268" s="35"/>
      <c r="B268" s="32"/>
      <c r="C268" s="91" t="s">
        <v>157</v>
      </c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47">
        <v>3313.78</v>
      </c>
      <c r="Q268" s="4"/>
      <c r="R268" s="4"/>
    </row>
    <row r="269" spans="1:18" x14ac:dyDescent="0.25">
      <c r="A269" s="35"/>
      <c r="B269" s="32"/>
      <c r="C269" s="91" t="s">
        <v>160</v>
      </c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47">
        <v>6497.6</v>
      </c>
      <c r="Q269" s="4"/>
      <c r="R269" s="4"/>
    </row>
    <row r="270" spans="1:18" x14ac:dyDescent="0.25">
      <c r="A270" s="35"/>
      <c r="B270" s="32"/>
      <c r="C270" s="91" t="s">
        <v>161</v>
      </c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47">
        <v>6302.68</v>
      </c>
      <c r="Q270" s="4"/>
      <c r="R270" s="4"/>
    </row>
    <row r="271" spans="1:18" x14ac:dyDescent="0.25">
      <c r="A271" s="35"/>
      <c r="B271" s="32"/>
      <c r="C271" s="91" t="s">
        <v>162</v>
      </c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47">
        <v>3313.78</v>
      </c>
      <c r="Q271" s="4"/>
      <c r="R271" s="4"/>
    </row>
    <row r="272" spans="1:18" x14ac:dyDescent="0.25">
      <c r="A272" s="35"/>
      <c r="B272" s="32"/>
      <c r="C272" s="89" t="s">
        <v>197</v>
      </c>
      <c r="D272" s="89"/>
      <c r="E272" s="89"/>
      <c r="F272" s="89"/>
      <c r="G272" s="89"/>
      <c r="H272" s="89"/>
      <c r="I272" s="89"/>
      <c r="J272" s="89"/>
      <c r="K272" s="89"/>
      <c r="L272" s="89"/>
      <c r="M272" s="89"/>
      <c r="N272" s="89"/>
      <c r="O272" s="89"/>
      <c r="P272" s="49">
        <v>18272.16</v>
      </c>
      <c r="Q272" s="4"/>
      <c r="R272" s="4"/>
    </row>
    <row r="273" spans="1:18" x14ac:dyDescent="0.25">
      <c r="A273" s="35"/>
      <c r="B273" s="32"/>
      <c r="C273" s="89" t="s">
        <v>164</v>
      </c>
      <c r="D273" s="89"/>
      <c r="E273" s="89"/>
      <c r="F273" s="89"/>
      <c r="G273" s="89"/>
      <c r="H273" s="89"/>
      <c r="I273" s="89"/>
      <c r="J273" s="89"/>
      <c r="K273" s="89"/>
      <c r="L273" s="89"/>
      <c r="M273" s="89"/>
      <c r="N273" s="89"/>
      <c r="O273" s="89"/>
      <c r="P273" s="50"/>
      <c r="Q273" s="4"/>
      <c r="R273" s="4"/>
    </row>
    <row r="274" spans="1:18" x14ac:dyDescent="0.25">
      <c r="A274" s="35"/>
      <c r="B274" s="32"/>
      <c r="C274" s="91" t="s">
        <v>165</v>
      </c>
      <c r="D274" s="91"/>
      <c r="E274" s="91"/>
      <c r="F274" s="91"/>
      <c r="G274" s="91"/>
      <c r="H274" s="91"/>
      <c r="I274" s="91"/>
      <c r="J274" s="91"/>
      <c r="K274" s="51">
        <v>16.151520000000001</v>
      </c>
      <c r="L274" s="93"/>
      <c r="M274" s="93"/>
      <c r="N274" s="93"/>
      <c r="O274" s="93"/>
      <c r="P274" s="48"/>
      <c r="Q274" s="4"/>
      <c r="R274" s="4"/>
    </row>
    <row r="275" spans="1:18" ht="15.75" thickBot="1" x14ac:dyDescent="0.3">
      <c r="A275" s="35"/>
      <c r="B275" s="32"/>
      <c r="C275" s="94" t="s">
        <v>166</v>
      </c>
      <c r="D275" s="94"/>
      <c r="E275" s="94"/>
      <c r="F275" s="94"/>
      <c r="G275" s="94"/>
      <c r="H275" s="94"/>
      <c r="I275" s="94"/>
      <c r="J275" s="94"/>
      <c r="K275" s="51">
        <v>0.37775999999999998</v>
      </c>
      <c r="L275" s="95"/>
      <c r="M275" s="95"/>
      <c r="N275" s="95"/>
      <c r="O275" s="95"/>
      <c r="P275" s="48"/>
      <c r="Q275" s="4"/>
      <c r="R275" s="4"/>
    </row>
    <row r="276" spans="1:18" ht="15.75" thickBot="1" x14ac:dyDescent="0.3">
      <c r="A276" s="86" t="s">
        <v>198</v>
      </c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8"/>
      <c r="Q276" s="4"/>
      <c r="R276" s="4"/>
    </row>
    <row r="277" spans="1:18" ht="33.75" customHeight="1" x14ac:dyDescent="0.25">
      <c r="A277" s="23">
        <v>10</v>
      </c>
      <c r="B277" s="22" t="s">
        <v>199</v>
      </c>
      <c r="C277" s="90" t="s">
        <v>200</v>
      </c>
      <c r="D277" s="90"/>
      <c r="E277" s="90"/>
      <c r="F277" s="90"/>
      <c r="G277" s="90"/>
      <c r="H277" s="24" t="s">
        <v>94</v>
      </c>
      <c r="I277" s="24">
        <v>1</v>
      </c>
      <c r="J277" s="24">
        <v>1</v>
      </c>
      <c r="K277" s="24">
        <v>1</v>
      </c>
      <c r="L277" s="25"/>
      <c r="M277" s="24"/>
      <c r="N277" s="25"/>
      <c r="O277" s="24"/>
      <c r="P277" s="26"/>
      <c r="Q277" s="4"/>
      <c r="R277" s="4"/>
    </row>
    <row r="278" spans="1:18" ht="56.25" x14ac:dyDescent="0.25">
      <c r="A278" s="27"/>
      <c r="B278" s="28" t="s">
        <v>201</v>
      </c>
      <c r="C278" s="91" t="s">
        <v>202</v>
      </c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2"/>
      <c r="Q278" s="4"/>
      <c r="R278" s="4"/>
    </row>
    <row r="279" spans="1:18" x14ac:dyDescent="0.25">
      <c r="A279" s="30"/>
      <c r="B279" s="31">
        <v>1</v>
      </c>
      <c r="C279" s="56" t="s">
        <v>63</v>
      </c>
      <c r="D279" s="56"/>
      <c r="E279" s="56"/>
      <c r="F279" s="56"/>
      <c r="G279" s="56"/>
      <c r="H279" s="7" t="s">
        <v>64</v>
      </c>
      <c r="I279" s="32"/>
      <c r="J279" s="32"/>
      <c r="K279" s="7">
        <v>2.988</v>
      </c>
      <c r="L279" s="32"/>
      <c r="M279" s="32"/>
      <c r="N279" s="32"/>
      <c r="O279" s="32"/>
      <c r="P279" s="52">
        <v>1916.23</v>
      </c>
      <c r="Q279" s="4"/>
      <c r="R279" s="4"/>
    </row>
    <row r="280" spans="1:18" x14ac:dyDescent="0.25">
      <c r="A280" s="34"/>
      <c r="B280" s="31" t="s">
        <v>203</v>
      </c>
      <c r="C280" s="56" t="s">
        <v>204</v>
      </c>
      <c r="D280" s="56"/>
      <c r="E280" s="56"/>
      <c r="F280" s="56"/>
      <c r="G280" s="56"/>
      <c r="H280" s="7" t="s">
        <v>64</v>
      </c>
      <c r="I280" s="7">
        <v>0.8</v>
      </c>
      <c r="J280" s="7">
        <v>1.2</v>
      </c>
      <c r="K280" s="7">
        <v>0.96</v>
      </c>
      <c r="L280" s="32"/>
      <c r="M280" s="32"/>
      <c r="N280" s="31">
        <v>632.25</v>
      </c>
      <c r="O280" s="32"/>
      <c r="P280" s="33">
        <v>606.96</v>
      </c>
      <c r="Q280" s="4"/>
      <c r="R280" s="4"/>
    </row>
    <row r="281" spans="1:18" x14ac:dyDescent="0.25">
      <c r="A281" s="34"/>
      <c r="B281" s="31" t="s">
        <v>205</v>
      </c>
      <c r="C281" s="56" t="s">
        <v>206</v>
      </c>
      <c r="D281" s="56"/>
      <c r="E281" s="56"/>
      <c r="F281" s="56"/>
      <c r="G281" s="56"/>
      <c r="H281" s="7" t="s">
        <v>64</v>
      </c>
      <c r="I281" s="7">
        <v>0.67</v>
      </c>
      <c r="J281" s="7">
        <v>1.2</v>
      </c>
      <c r="K281" s="7">
        <v>0.80400000000000005</v>
      </c>
      <c r="L281" s="32"/>
      <c r="M281" s="32"/>
      <c r="N281" s="31">
        <v>576.38</v>
      </c>
      <c r="O281" s="32"/>
      <c r="P281" s="33">
        <v>463.41</v>
      </c>
      <c r="Q281" s="4"/>
      <c r="R281" s="4"/>
    </row>
    <row r="282" spans="1:18" ht="15.75" thickBot="1" x14ac:dyDescent="0.3">
      <c r="A282" s="34"/>
      <c r="B282" s="31" t="s">
        <v>207</v>
      </c>
      <c r="C282" s="57" t="s">
        <v>208</v>
      </c>
      <c r="D282" s="57"/>
      <c r="E282" s="57"/>
      <c r="F282" s="57"/>
      <c r="G282" s="57"/>
      <c r="H282" s="7" t="s">
        <v>64</v>
      </c>
      <c r="I282" s="7">
        <v>1.02</v>
      </c>
      <c r="J282" s="7">
        <v>1.2</v>
      </c>
      <c r="K282" s="7">
        <v>1.224</v>
      </c>
      <c r="L282" s="32"/>
      <c r="M282" s="32"/>
      <c r="N282" s="31">
        <v>691.06</v>
      </c>
      <c r="O282" s="32"/>
      <c r="P282" s="33">
        <v>845.86</v>
      </c>
      <c r="Q282" s="4"/>
      <c r="R282" s="4"/>
    </row>
    <row r="283" spans="1:18" x14ac:dyDescent="0.25">
      <c r="A283" s="35"/>
      <c r="B283" s="32"/>
      <c r="C283" s="90" t="s">
        <v>67</v>
      </c>
      <c r="D283" s="90"/>
      <c r="E283" s="90"/>
      <c r="F283" s="90"/>
      <c r="G283" s="90"/>
      <c r="H283" s="37"/>
      <c r="I283" s="37"/>
      <c r="J283" s="37"/>
      <c r="K283" s="37"/>
      <c r="L283" s="38"/>
      <c r="M283" s="37"/>
      <c r="N283" s="38"/>
      <c r="O283" s="37"/>
      <c r="P283" s="44">
        <v>1916.23</v>
      </c>
      <c r="Q283" s="4"/>
      <c r="R283" s="4"/>
    </row>
    <row r="284" spans="1:18" x14ac:dyDescent="0.25">
      <c r="A284" s="34"/>
      <c r="B284" s="32"/>
      <c r="C284" s="56" t="s">
        <v>71</v>
      </c>
      <c r="D284" s="56"/>
      <c r="E284" s="56"/>
      <c r="F284" s="56"/>
      <c r="G284" s="56"/>
      <c r="H284" s="32"/>
      <c r="I284" s="32"/>
      <c r="J284" s="32"/>
      <c r="K284" s="32"/>
      <c r="L284" s="32"/>
      <c r="M284" s="32"/>
      <c r="N284" s="32"/>
      <c r="O284" s="32"/>
      <c r="P284" s="52">
        <v>1916.23</v>
      </c>
      <c r="Q284" s="4"/>
      <c r="R284" s="4"/>
    </row>
    <row r="285" spans="1:18" ht="22.5" customHeight="1" x14ac:dyDescent="0.25">
      <c r="A285" s="34"/>
      <c r="B285" s="31" t="s">
        <v>209</v>
      </c>
      <c r="C285" s="56" t="s">
        <v>210</v>
      </c>
      <c r="D285" s="56"/>
      <c r="E285" s="56"/>
      <c r="F285" s="56"/>
      <c r="G285" s="56"/>
      <c r="H285" s="7" t="s">
        <v>70</v>
      </c>
      <c r="I285" s="7">
        <v>74</v>
      </c>
      <c r="J285" s="32"/>
      <c r="K285" s="7">
        <v>74</v>
      </c>
      <c r="L285" s="32"/>
      <c r="M285" s="32"/>
      <c r="N285" s="32"/>
      <c r="O285" s="32"/>
      <c r="P285" s="52">
        <v>1418.01</v>
      </c>
      <c r="Q285" s="4"/>
      <c r="R285" s="4"/>
    </row>
    <row r="286" spans="1:18" ht="23.25" thickBot="1" x14ac:dyDescent="0.3">
      <c r="A286" s="34"/>
      <c r="B286" s="31" t="s">
        <v>211</v>
      </c>
      <c r="C286" s="57" t="s">
        <v>212</v>
      </c>
      <c r="D286" s="57"/>
      <c r="E286" s="57"/>
      <c r="F286" s="57"/>
      <c r="G286" s="57"/>
      <c r="H286" s="7" t="s">
        <v>70</v>
      </c>
      <c r="I286" s="7">
        <v>36</v>
      </c>
      <c r="J286" s="32"/>
      <c r="K286" s="7">
        <v>36</v>
      </c>
      <c r="L286" s="32"/>
      <c r="M286" s="32"/>
      <c r="N286" s="32"/>
      <c r="O286" s="32"/>
      <c r="P286" s="33">
        <v>689.84</v>
      </c>
      <c r="Q286" s="4"/>
      <c r="R286" s="4"/>
    </row>
    <row r="287" spans="1:18" x14ac:dyDescent="0.25">
      <c r="A287" s="23"/>
      <c r="B287" s="32"/>
      <c r="C287" s="90" t="s">
        <v>76</v>
      </c>
      <c r="D287" s="90"/>
      <c r="E287" s="90"/>
      <c r="F287" s="90"/>
      <c r="G287" s="90"/>
      <c r="H287" s="37"/>
      <c r="I287" s="37"/>
      <c r="J287" s="37"/>
      <c r="K287" s="37"/>
      <c r="L287" s="38"/>
      <c r="M287" s="37"/>
      <c r="N287" s="41">
        <v>4024.08</v>
      </c>
      <c r="O287" s="37"/>
      <c r="P287" s="44">
        <v>4024.08</v>
      </c>
      <c r="Q287" s="4"/>
      <c r="R287" s="4"/>
    </row>
    <row r="288" spans="1:18" x14ac:dyDescent="0.25">
      <c r="A288" s="35"/>
      <c r="B288" s="32"/>
      <c r="C288" s="89" t="s">
        <v>213</v>
      </c>
      <c r="D288" s="89"/>
      <c r="E288" s="89"/>
      <c r="F288" s="89"/>
      <c r="G288" s="89"/>
      <c r="H288" s="89"/>
      <c r="I288" s="89"/>
      <c r="J288" s="89"/>
      <c r="K288" s="89"/>
      <c r="L288" s="89"/>
      <c r="M288" s="89"/>
      <c r="N288" s="89"/>
      <c r="O288" s="89"/>
      <c r="P288" s="46"/>
      <c r="Q288" s="4"/>
      <c r="R288" s="4"/>
    </row>
    <row r="289" spans="1:18" x14ac:dyDescent="0.25">
      <c r="A289" s="35"/>
      <c r="B289" s="32"/>
      <c r="C289" s="91" t="s">
        <v>146</v>
      </c>
      <c r="D289" s="91"/>
      <c r="E289" s="91"/>
      <c r="F289" s="91"/>
      <c r="G289" s="91"/>
      <c r="H289" s="91"/>
      <c r="I289" s="91"/>
      <c r="J289" s="91"/>
      <c r="K289" s="91"/>
      <c r="L289" s="91"/>
      <c r="M289" s="91"/>
      <c r="N289" s="91"/>
      <c r="O289" s="91"/>
      <c r="P289" s="47">
        <v>1916.23</v>
      </c>
      <c r="Q289" s="4"/>
      <c r="R289" s="4"/>
    </row>
    <row r="290" spans="1:18" x14ac:dyDescent="0.25">
      <c r="A290" s="35"/>
      <c r="B290" s="32"/>
      <c r="C290" s="91" t="s">
        <v>147</v>
      </c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48"/>
      <c r="Q290" s="4"/>
      <c r="R290" s="4"/>
    </row>
    <row r="291" spans="1:18" x14ac:dyDescent="0.25">
      <c r="A291" s="35"/>
      <c r="B291" s="32"/>
      <c r="C291" s="91" t="s">
        <v>148</v>
      </c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47">
        <v>1916.23</v>
      </c>
      <c r="Q291" s="4"/>
      <c r="R291" s="4"/>
    </row>
    <row r="292" spans="1:18" x14ac:dyDescent="0.25">
      <c r="A292" s="35"/>
      <c r="B292" s="32"/>
      <c r="C292" s="91" t="s">
        <v>214</v>
      </c>
      <c r="D292" s="91"/>
      <c r="E292" s="91"/>
      <c r="F292" s="91"/>
      <c r="G292" s="91"/>
      <c r="H292" s="91"/>
      <c r="I292" s="91"/>
      <c r="J292" s="91"/>
      <c r="K292" s="91"/>
      <c r="L292" s="91"/>
      <c r="M292" s="91"/>
      <c r="N292" s="91"/>
      <c r="O292" s="91"/>
      <c r="P292" s="47">
        <v>4024.08</v>
      </c>
      <c r="Q292" s="4"/>
      <c r="R292" s="4"/>
    </row>
    <row r="293" spans="1:18" x14ac:dyDescent="0.25">
      <c r="A293" s="35"/>
      <c r="B293" s="32"/>
      <c r="C293" s="91" t="s">
        <v>215</v>
      </c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47">
        <v>4024.08</v>
      </c>
      <c r="Q293" s="4"/>
      <c r="R293" s="4"/>
    </row>
    <row r="294" spans="1:18" x14ac:dyDescent="0.25">
      <c r="A294" s="35"/>
      <c r="B294" s="32"/>
      <c r="C294" s="91" t="s">
        <v>216</v>
      </c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48"/>
      <c r="Q294" s="4"/>
      <c r="R294" s="4"/>
    </row>
    <row r="295" spans="1:18" x14ac:dyDescent="0.25">
      <c r="A295" s="35"/>
      <c r="B295" s="32"/>
      <c r="C295" s="91" t="s">
        <v>217</v>
      </c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47">
        <v>1916.23</v>
      </c>
      <c r="Q295" s="4"/>
      <c r="R295" s="4"/>
    </row>
    <row r="296" spans="1:18" x14ac:dyDescent="0.25">
      <c r="A296" s="35"/>
      <c r="B296" s="32"/>
      <c r="C296" s="91" t="s">
        <v>218</v>
      </c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47">
        <v>1418.01</v>
      </c>
      <c r="Q296" s="4"/>
      <c r="R296" s="4"/>
    </row>
    <row r="297" spans="1:18" x14ac:dyDescent="0.25">
      <c r="A297" s="35"/>
      <c r="B297" s="32"/>
      <c r="C297" s="91" t="s">
        <v>219</v>
      </c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48">
        <v>689.84</v>
      </c>
      <c r="Q297" s="4"/>
      <c r="R297" s="4"/>
    </row>
    <row r="298" spans="1:18" x14ac:dyDescent="0.25">
      <c r="A298" s="35"/>
      <c r="B298" s="32"/>
      <c r="C298" s="91" t="s">
        <v>160</v>
      </c>
      <c r="D298" s="91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47">
        <v>1916.23</v>
      </c>
      <c r="Q298" s="4"/>
      <c r="R298" s="4"/>
    </row>
    <row r="299" spans="1:18" x14ac:dyDescent="0.25">
      <c r="A299" s="35"/>
      <c r="B299" s="32"/>
      <c r="C299" s="91" t="s">
        <v>161</v>
      </c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47">
        <v>1418.01</v>
      </c>
      <c r="Q299" s="4"/>
      <c r="R299" s="4"/>
    </row>
    <row r="300" spans="1:18" x14ac:dyDescent="0.25">
      <c r="A300" s="35"/>
      <c r="B300" s="32"/>
      <c r="C300" s="91" t="s">
        <v>162</v>
      </c>
      <c r="D300" s="91"/>
      <c r="E300" s="91"/>
      <c r="F300" s="91"/>
      <c r="G300" s="91"/>
      <c r="H300" s="91"/>
      <c r="I300" s="91"/>
      <c r="J300" s="91"/>
      <c r="K300" s="91"/>
      <c r="L300" s="91"/>
      <c r="M300" s="91"/>
      <c r="N300" s="91"/>
      <c r="O300" s="91"/>
      <c r="P300" s="48">
        <v>689.84</v>
      </c>
      <c r="Q300" s="4"/>
      <c r="R300" s="4"/>
    </row>
    <row r="301" spans="1:18" x14ac:dyDescent="0.25">
      <c r="A301" s="35"/>
      <c r="B301" s="32"/>
      <c r="C301" s="89" t="s">
        <v>220</v>
      </c>
      <c r="D301" s="89"/>
      <c r="E301" s="89"/>
      <c r="F301" s="89"/>
      <c r="G301" s="89"/>
      <c r="H301" s="89"/>
      <c r="I301" s="89"/>
      <c r="J301" s="89"/>
      <c r="K301" s="89"/>
      <c r="L301" s="89"/>
      <c r="M301" s="89"/>
      <c r="N301" s="89"/>
      <c r="O301" s="89"/>
      <c r="P301" s="49">
        <v>4024.08</v>
      </c>
      <c r="Q301" s="4"/>
      <c r="R301" s="4"/>
    </row>
    <row r="302" spans="1:18" x14ac:dyDescent="0.25">
      <c r="A302" s="35"/>
      <c r="B302" s="32"/>
      <c r="C302" s="89" t="s">
        <v>164</v>
      </c>
      <c r="D302" s="89"/>
      <c r="E302" s="89"/>
      <c r="F302" s="89"/>
      <c r="G302" s="89"/>
      <c r="H302" s="89"/>
      <c r="I302" s="89"/>
      <c r="J302" s="89"/>
      <c r="K302" s="89"/>
      <c r="L302" s="89"/>
      <c r="M302" s="89"/>
      <c r="N302" s="89"/>
      <c r="O302" s="89"/>
      <c r="P302" s="50"/>
      <c r="Q302" s="4"/>
      <c r="R302" s="4"/>
    </row>
    <row r="303" spans="1:18" ht="15.75" thickBot="1" x14ac:dyDescent="0.3">
      <c r="A303" s="35"/>
      <c r="B303" s="32"/>
      <c r="C303" s="94" t="s">
        <v>165</v>
      </c>
      <c r="D303" s="94"/>
      <c r="E303" s="94"/>
      <c r="F303" s="94"/>
      <c r="G303" s="94"/>
      <c r="H303" s="94"/>
      <c r="I303" s="94"/>
      <c r="J303" s="94"/>
      <c r="K303" s="51">
        <v>2.988</v>
      </c>
      <c r="L303" s="95"/>
      <c r="M303" s="95"/>
      <c r="N303" s="95"/>
      <c r="O303" s="95"/>
      <c r="P303" s="48"/>
      <c r="Q303" s="4"/>
      <c r="R303" s="4"/>
    </row>
    <row r="304" spans="1:18" ht="15.75" thickBot="1" x14ac:dyDescent="0.3">
      <c r="A304" s="86" t="s">
        <v>221</v>
      </c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8"/>
      <c r="Q304" s="4"/>
      <c r="R304" s="4"/>
    </row>
    <row r="305" spans="1:18" ht="51.75" customHeight="1" x14ac:dyDescent="0.25">
      <c r="A305" s="23">
        <v>11</v>
      </c>
      <c r="B305" s="90" t="s">
        <v>223</v>
      </c>
      <c r="C305" s="90" t="s">
        <v>224</v>
      </c>
      <c r="D305" s="90"/>
      <c r="E305" s="90"/>
      <c r="F305" s="90"/>
      <c r="G305" s="90"/>
      <c r="H305" s="97" t="s">
        <v>225</v>
      </c>
      <c r="I305" s="97">
        <v>1</v>
      </c>
      <c r="J305" s="97">
        <v>1</v>
      </c>
      <c r="K305" s="97">
        <v>1</v>
      </c>
      <c r="L305" s="99"/>
      <c r="M305" s="97"/>
      <c r="N305" s="101">
        <v>15961.97</v>
      </c>
      <c r="O305" s="97"/>
      <c r="P305" s="103">
        <v>15961.97</v>
      </c>
      <c r="Q305" s="106"/>
      <c r="R305" s="105"/>
    </row>
    <row r="306" spans="1:18" ht="15.75" thickBot="1" x14ac:dyDescent="0.3">
      <c r="A306" s="23" t="s">
        <v>222</v>
      </c>
      <c r="B306" s="89"/>
      <c r="C306" s="96"/>
      <c r="D306" s="96"/>
      <c r="E306" s="96"/>
      <c r="F306" s="96"/>
      <c r="G306" s="96"/>
      <c r="H306" s="98"/>
      <c r="I306" s="98"/>
      <c r="J306" s="98"/>
      <c r="K306" s="98"/>
      <c r="L306" s="100"/>
      <c r="M306" s="98"/>
      <c r="N306" s="102"/>
      <c r="O306" s="98"/>
      <c r="P306" s="104"/>
      <c r="Q306" s="106"/>
      <c r="R306" s="105"/>
    </row>
    <row r="307" spans="1:18" ht="15.75" thickBot="1" x14ac:dyDescent="0.3">
      <c r="A307" s="23"/>
      <c r="B307" s="32"/>
      <c r="C307" s="87" t="s">
        <v>76</v>
      </c>
      <c r="D307" s="87"/>
      <c r="E307" s="87"/>
      <c r="F307" s="87"/>
      <c r="G307" s="87"/>
      <c r="H307" s="37"/>
      <c r="I307" s="37"/>
      <c r="J307" s="37"/>
      <c r="K307" s="37"/>
      <c r="L307" s="38"/>
      <c r="M307" s="37"/>
      <c r="N307" s="38"/>
      <c r="O307" s="37"/>
      <c r="P307" s="44">
        <v>15961.97</v>
      </c>
      <c r="Q307" s="4"/>
      <c r="R307" s="4"/>
    </row>
    <row r="308" spans="1:18" ht="51.75" customHeight="1" x14ac:dyDescent="0.25">
      <c r="A308" s="42">
        <v>12</v>
      </c>
      <c r="B308" s="90" t="s">
        <v>223</v>
      </c>
      <c r="C308" s="90" t="s">
        <v>226</v>
      </c>
      <c r="D308" s="90"/>
      <c r="E308" s="90"/>
      <c r="F308" s="90"/>
      <c r="G308" s="90"/>
      <c r="H308" s="97" t="s">
        <v>225</v>
      </c>
      <c r="I308" s="97">
        <v>3</v>
      </c>
      <c r="J308" s="97">
        <v>1</v>
      </c>
      <c r="K308" s="97">
        <v>3</v>
      </c>
      <c r="L308" s="99"/>
      <c r="M308" s="97"/>
      <c r="N308" s="101">
        <v>1849.02</v>
      </c>
      <c r="O308" s="97"/>
      <c r="P308" s="103">
        <v>5547.06</v>
      </c>
      <c r="Q308" s="106"/>
      <c r="R308" s="105"/>
    </row>
    <row r="309" spans="1:18" ht="15.75" thickBot="1" x14ac:dyDescent="0.3">
      <c r="A309" s="23" t="s">
        <v>222</v>
      </c>
      <c r="B309" s="107"/>
      <c r="C309" s="96"/>
      <c r="D309" s="96"/>
      <c r="E309" s="96"/>
      <c r="F309" s="96"/>
      <c r="G309" s="96"/>
      <c r="H309" s="98"/>
      <c r="I309" s="98"/>
      <c r="J309" s="98"/>
      <c r="K309" s="98"/>
      <c r="L309" s="100"/>
      <c r="M309" s="98"/>
      <c r="N309" s="102"/>
      <c r="O309" s="98"/>
      <c r="P309" s="104"/>
      <c r="Q309" s="106"/>
      <c r="R309" s="105"/>
    </row>
    <row r="310" spans="1:18" x14ac:dyDescent="0.25">
      <c r="A310" s="23"/>
      <c r="B310" s="32"/>
      <c r="C310" s="90" t="s">
        <v>76</v>
      </c>
      <c r="D310" s="90"/>
      <c r="E310" s="90"/>
      <c r="F310" s="90"/>
      <c r="G310" s="90"/>
      <c r="H310" s="37"/>
      <c r="I310" s="37"/>
      <c r="J310" s="37"/>
      <c r="K310" s="37"/>
      <c r="L310" s="38"/>
      <c r="M310" s="37"/>
      <c r="N310" s="38"/>
      <c r="O310" s="37"/>
      <c r="P310" s="44">
        <v>5547.06</v>
      </c>
      <c r="Q310" s="4"/>
      <c r="R310" s="4"/>
    </row>
    <row r="311" spans="1:18" x14ac:dyDescent="0.25">
      <c r="A311" s="35"/>
      <c r="B311" s="32"/>
      <c r="C311" s="89" t="s">
        <v>227</v>
      </c>
      <c r="D311" s="89"/>
      <c r="E311" s="89"/>
      <c r="F311" s="89"/>
      <c r="G311" s="89"/>
      <c r="H311" s="89"/>
      <c r="I311" s="89"/>
      <c r="J311" s="89"/>
      <c r="K311" s="89"/>
      <c r="L311" s="89"/>
      <c r="M311" s="89"/>
      <c r="N311" s="89"/>
      <c r="O311" s="89"/>
      <c r="P311" s="46"/>
      <c r="Q311" s="4"/>
      <c r="R311" s="4"/>
    </row>
    <row r="312" spans="1:18" x14ac:dyDescent="0.25">
      <c r="A312" s="35"/>
      <c r="B312" s="32"/>
      <c r="C312" s="91" t="s">
        <v>228</v>
      </c>
      <c r="D312" s="91"/>
      <c r="E312" s="91"/>
      <c r="F312" s="91"/>
      <c r="G312" s="91"/>
      <c r="H312" s="91"/>
      <c r="I312" s="91"/>
      <c r="J312" s="91"/>
      <c r="K312" s="91"/>
      <c r="L312" s="91"/>
      <c r="M312" s="91"/>
      <c r="N312" s="91"/>
      <c r="O312" s="91"/>
      <c r="P312" s="47">
        <v>21509.03</v>
      </c>
      <c r="Q312" s="4"/>
      <c r="R312" s="4"/>
    </row>
    <row r="313" spans="1:18" ht="15.75" thickBot="1" x14ac:dyDescent="0.3">
      <c r="A313" s="35"/>
      <c r="B313" s="32"/>
      <c r="C313" s="96" t="s">
        <v>229</v>
      </c>
      <c r="D313" s="96"/>
      <c r="E313" s="96"/>
      <c r="F313" s="96"/>
      <c r="G313" s="96"/>
      <c r="H313" s="96"/>
      <c r="I313" s="96"/>
      <c r="J313" s="96"/>
      <c r="K313" s="96"/>
      <c r="L313" s="96"/>
      <c r="M313" s="96"/>
      <c r="N313" s="96"/>
      <c r="O313" s="96"/>
      <c r="P313" s="49">
        <v>21509.03</v>
      </c>
      <c r="Q313" s="4"/>
      <c r="R313" s="4"/>
    </row>
    <row r="314" spans="1:18" ht="15.75" thickBot="1" x14ac:dyDescent="0.3">
      <c r="A314" s="86" t="s">
        <v>230</v>
      </c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8"/>
      <c r="Q314" s="4"/>
      <c r="R314" s="4"/>
    </row>
    <row r="315" spans="1:18" ht="34.5" thickBot="1" x14ac:dyDescent="0.3">
      <c r="A315" s="23">
        <v>13</v>
      </c>
      <c r="B315" s="22" t="s">
        <v>231</v>
      </c>
      <c r="C315" s="87" t="s">
        <v>232</v>
      </c>
      <c r="D315" s="87"/>
      <c r="E315" s="87"/>
      <c r="F315" s="87"/>
      <c r="G315" s="87"/>
      <c r="H315" s="24" t="s">
        <v>233</v>
      </c>
      <c r="I315" s="24">
        <v>3.0000000000000001E-3</v>
      </c>
      <c r="J315" s="24">
        <v>1</v>
      </c>
      <c r="K315" s="24">
        <v>3.0000000000000001E-3</v>
      </c>
      <c r="L315" s="53">
        <v>225664.49</v>
      </c>
      <c r="M315" s="24">
        <v>1.1399999999999999</v>
      </c>
      <c r="N315" s="53">
        <v>257257.52</v>
      </c>
      <c r="O315" s="24"/>
      <c r="P315" s="26">
        <v>771.77</v>
      </c>
      <c r="Q315" s="4"/>
      <c r="R315" s="4"/>
    </row>
    <row r="316" spans="1:18" ht="15.75" thickBot="1" x14ac:dyDescent="0.3">
      <c r="A316" s="23"/>
      <c r="B316" s="32"/>
      <c r="C316" s="87" t="s">
        <v>76</v>
      </c>
      <c r="D316" s="87"/>
      <c r="E316" s="87"/>
      <c r="F316" s="87"/>
      <c r="G316" s="87"/>
      <c r="H316" s="37"/>
      <c r="I316" s="37"/>
      <c r="J316" s="37"/>
      <c r="K316" s="37"/>
      <c r="L316" s="38"/>
      <c r="M316" s="37"/>
      <c r="N316" s="38"/>
      <c r="O316" s="37"/>
      <c r="P316" s="39">
        <v>771.77</v>
      </c>
      <c r="Q316" s="4"/>
      <c r="R316" s="4"/>
    </row>
    <row r="317" spans="1:18" ht="34.5" thickBot="1" x14ac:dyDescent="0.3">
      <c r="A317" s="42">
        <v>14</v>
      </c>
      <c r="B317" s="36" t="s">
        <v>234</v>
      </c>
      <c r="C317" s="87" t="s">
        <v>235</v>
      </c>
      <c r="D317" s="87"/>
      <c r="E317" s="87"/>
      <c r="F317" s="87"/>
      <c r="G317" s="87"/>
      <c r="H317" s="37" t="s">
        <v>233</v>
      </c>
      <c r="I317" s="37">
        <v>1.5E-3</v>
      </c>
      <c r="J317" s="37">
        <v>1</v>
      </c>
      <c r="K317" s="37">
        <v>1.5E-3</v>
      </c>
      <c r="L317" s="41">
        <v>20908.22</v>
      </c>
      <c r="M317" s="37">
        <v>1.19</v>
      </c>
      <c r="N317" s="41">
        <v>24880.78</v>
      </c>
      <c r="O317" s="37"/>
      <c r="P317" s="39">
        <v>37.32</v>
      </c>
      <c r="Q317" s="4"/>
      <c r="R317" s="4"/>
    </row>
    <row r="318" spans="1:18" ht="15.75" thickBot="1" x14ac:dyDescent="0.3">
      <c r="A318" s="23"/>
      <c r="B318" s="32"/>
      <c r="C318" s="87" t="s">
        <v>76</v>
      </c>
      <c r="D318" s="87"/>
      <c r="E318" s="87"/>
      <c r="F318" s="87"/>
      <c r="G318" s="87"/>
      <c r="H318" s="37"/>
      <c r="I318" s="37"/>
      <c r="J318" s="37"/>
      <c r="K318" s="37"/>
      <c r="L318" s="38"/>
      <c r="M318" s="37"/>
      <c r="N318" s="38"/>
      <c r="O318" s="37"/>
      <c r="P318" s="39">
        <v>37.32</v>
      </c>
      <c r="Q318" s="4"/>
      <c r="R318" s="4"/>
    </row>
    <row r="319" spans="1:18" ht="34.5" thickBot="1" x14ac:dyDescent="0.3">
      <c r="A319" s="42">
        <v>15</v>
      </c>
      <c r="B319" s="36" t="s">
        <v>234</v>
      </c>
      <c r="C319" s="87" t="s">
        <v>236</v>
      </c>
      <c r="D319" s="87"/>
      <c r="E319" s="87"/>
      <c r="F319" s="87"/>
      <c r="G319" s="87"/>
      <c r="H319" s="37" t="s">
        <v>233</v>
      </c>
      <c r="I319" s="37">
        <v>2.5000000000000001E-3</v>
      </c>
      <c r="J319" s="37">
        <v>1</v>
      </c>
      <c r="K319" s="37">
        <v>2.5000000000000001E-3</v>
      </c>
      <c r="L319" s="41">
        <v>20908.22</v>
      </c>
      <c r="M319" s="37">
        <v>1.19</v>
      </c>
      <c r="N319" s="41">
        <v>24880.78</v>
      </c>
      <c r="O319" s="37"/>
      <c r="P319" s="39">
        <v>62.2</v>
      </c>
      <c r="Q319" s="4"/>
      <c r="R319" s="4"/>
    </row>
    <row r="320" spans="1:18" ht="15.75" thickBot="1" x14ac:dyDescent="0.3">
      <c r="A320" s="23"/>
      <c r="B320" s="32"/>
      <c r="C320" s="87" t="s">
        <v>76</v>
      </c>
      <c r="D320" s="87"/>
      <c r="E320" s="87"/>
      <c r="F320" s="87"/>
      <c r="G320" s="87"/>
      <c r="H320" s="37"/>
      <c r="I320" s="37"/>
      <c r="J320" s="37"/>
      <c r="K320" s="37"/>
      <c r="L320" s="38"/>
      <c r="M320" s="37"/>
      <c r="N320" s="38"/>
      <c r="O320" s="37"/>
      <c r="P320" s="39">
        <v>62.2</v>
      </c>
      <c r="Q320" s="4"/>
      <c r="R320" s="4"/>
    </row>
    <row r="321" spans="1:18" ht="34.5" thickBot="1" x14ac:dyDescent="0.3">
      <c r="A321" s="42">
        <v>16</v>
      </c>
      <c r="B321" s="36" t="s">
        <v>237</v>
      </c>
      <c r="C321" s="87" t="s">
        <v>238</v>
      </c>
      <c r="D321" s="87"/>
      <c r="E321" s="87"/>
      <c r="F321" s="87"/>
      <c r="G321" s="87"/>
      <c r="H321" s="37" t="s">
        <v>94</v>
      </c>
      <c r="I321" s="37">
        <v>1</v>
      </c>
      <c r="J321" s="37">
        <v>1</v>
      </c>
      <c r="K321" s="37">
        <v>1</v>
      </c>
      <c r="L321" s="38">
        <v>201.38</v>
      </c>
      <c r="M321" s="37">
        <v>0.95</v>
      </c>
      <c r="N321" s="38">
        <v>191.31</v>
      </c>
      <c r="O321" s="37"/>
      <c r="P321" s="39">
        <v>191.31</v>
      </c>
      <c r="Q321" s="4"/>
      <c r="R321" s="4"/>
    </row>
    <row r="322" spans="1:18" x14ac:dyDescent="0.25">
      <c r="A322" s="23"/>
      <c r="B322" s="32"/>
      <c r="C322" s="90" t="s">
        <v>76</v>
      </c>
      <c r="D322" s="90"/>
      <c r="E322" s="90"/>
      <c r="F322" s="90"/>
      <c r="G322" s="90"/>
      <c r="H322" s="37"/>
      <c r="I322" s="37"/>
      <c r="J322" s="37"/>
      <c r="K322" s="37"/>
      <c r="L322" s="38"/>
      <c r="M322" s="37"/>
      <c r="N322" s="38"/>
      <c r="O322" s="37"/>
      <c r="P322" s="39">
        <v>191.31</v>
      </c>
      <c r="Q322" s="4"/>
      <c r="R322" s="4"/>
    </row>
    <row r="323" spans="1:18" x14ac:dyDescent="0.25">
      <c r="A323" s="35"/>
      <c r="B323" s="32"/>
      <c r="C323" s="89" t="s">
        <v>239</v>
      </c>
      <c r="D323" s="89"/>
      <c r="E323" s="89"/>
      <c r="F323" s="89"/>
      <c r="G323" s="89"/>
      <c r="H323" s="89"/>
      <c r="I323" s="89"/>
      <c r="J323" s="89"/>
      <c r="K323" s="89"/>
      <c r="L323" s="89"/>
      <c r="M323" s="89"/>
      <c r="N323" s="89"/>
      <c r="O323" s="89"/>
      <c r="P323" s="46"/>
      <c r="Q323" s="4"/>
      <c r="R323" s="4"/>
    </row>
    <row r="324" spans="1:18" x14ac:dyDescent="0.25">
      <c r="A324" s="35"/>
      <c r="B324" s="32"/>
      <c r="C324" s="91" t="s">
        <v>146</v>
      </c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47">
        <v>1062.5999999999999</v>
      </c>
      <c r="Q324" s="4"/>
      <c r="R324" s="4"/>
    </row>
    <row r="325" spans="1:18" x14ac:dyDescent="0.25">
      <c r="A325" s="35"/>
      <c r="B325" s="32"/>
      <c r="C325" s="91" t="s">
        <v>147</v>
      </c>
      <c r="D325" s="91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48"/>
      <c r="Q325" s="4"/>
      <c r="R325" s="4"/>
    </row>
    <row r="326" spans="1:18" x14ac:dyDescent="0.25">
      <c r="A326" s="35"/>
      <c r="B326" s="32"/>
      <c r="C326" s="91" t="s">
        <v>151</v>
      </c>
      <c r="D326" s="91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47">
        <v>1062.5999999999999</v>
      </c>
      <c r="Q326" s="4"/>
      <c r="R326" s="4"/>
    </row>
    <row r="327" spans="1:18" x14ac:dyDescent="0.25">
      <c r="A327" s="35"/>
      <c r="B327" s="32"/>
      <c r="C327" s="91" t="s">
        <v>152</v>
      </c>
      <c r="D327" s="91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47">
        <v>1062.5999999999999</v>
      </c>
      <c r="Q327" s="4"/>
      <c r="R327" s="4"/>
    </row>
    <row r="328" spans="1:18" x14ac:dyDescent="0.25">
      <c r="A328" s="35"/>
      <c r="B328" s="32"/>
      <c r="C328" s="91" t="s">
        <v>147</v>
      </c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48"/>
      <c r="Q328" s="4"/>
      <c r="R328" s="4"/>
    </row>
    <row r="329" spans="1:18" x14ac:dyDescent="0.25">
      <c r="A329" s="35"/>
      <c r="B329" s="32"/>
      <c r="C329" s="91" t="s">
        <v>159</v>
      </c>
      <c r="D329" s="91"/>
      <c r="E329" s="91"/>
      <c r="F329" s="91"/>
      <c r="G329" s="91"/>
      <c r="H329" s="91"/>
      <c r="I329" s="91"/>
      <c r="J329" s="91"/>
      <c r="K329" s="91"/>
      <c r="L329" s="91"/>
      <c r="M329" s="91"/>
      <c r="N329" s="91"/>
      <c r="O329" s="91"/>
      <c r="P329" s="47">
        <v>1062.5999999999999</v>
      </c>
      <c r="Q329" s="4"/>
      <c r="R329" s="4"/>
    </row>
    <row r="330" spans="1:18" x14ac:dyDescent="0.25">
      <c r="A330" s="35"/>
      <c r="B330" s="32"/>
      <c r="C330" s="89" t="s">
        <v>240</v>
      </c>
      <c r="D330" s="89"/>
      <c r="E330" s="89"/>
      <c r="F330" s="89"/>
      <c r="G330" s="89"/>
      <c r="H330" s="89"/>
      <c r="I330" s="89"/>
      <c r="J330" s="89"/>
      <c r="K330" s="89"/>
      <c r="L330" s="89"/>
      <c r="M330" s="89"/>
      <c r="N330" s="89"/>
      <c r="O330" s="89"/>
      <c r="P330" s="49">
        <v>1062.5999999999999</v>
      </c>
      <c r="Q330" s="4"/>
      <c r="R330" s="4"/>
    </row>
    <row r="331" spans="1:18" x14ac:dyDescent="0.25">
      <c r="A331" s="35"/>
      <c r="B331" s="32"/>
      <c r="C331" s="89" t="s">
        <v>241</v>
      </c>
      <c r="D331" s="89"/>
      <c r="E331" s="89"/>
      <c r="F331" s="89"/>
      <c r="G331" s="89"/>
      <c r="H331" s="89"/>
      <c r="I331" s="89"/>
      <c r="J331" s="89"/>
      <c r="K331" s="89"/>
      <c r="L331" s="89"/>
      <c r="M331" s="89"/>
      <c r="N331" s="89"/>
      <c r="O331" s="89"/>
      <c r="P331" s="46"/>
      <c r="Q331" s="4"/>
      <c r="R331" s="4"/>
    </row>
    <row r="332" spans="1:18" x14ac:dyDescent="0.25">
      <c r="A332" s="35"/>
      <c r="B332" s="32"/>
      <c r="C332" s="91" t="s">
        <v>242</v>
      </c>
      <c r="D332" s="91"/>
      <c r="E332" s="91"/>
      <c r="F332" s="91"/>
      <c r="G332" s="91"/>
      <c r="H332" s="91"/>
      <c r="I332" s="91"/>
      <c r="J332" s="91"/>
      <c r="K332" s="91"/>
      <c r="L332" s="91"/>
      <c r="M332" s="91"/>
      <c r="N332" s="91"/>
      <c r="O332" s="91"/>
      <c r="P332" s="47">
        <v>13546.91</v>
      </c>
      <c r="Q332" s="4"/>
      <c r="R332" s="4"/>
    </row>
    <row r="333" spans="1:18" x14ac:dyDescent="0.25">
      <c r="A333" s="35"/>
      <c r="B333" s="32"/>
      <c r="C333" s="91" t="s">
        <v>147</v>
      </c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48"/>
      <c r="Q333" s="4"/>
      <c r="R333" s="4"/>
    </row>
    <row r="334" spans="1:18" x14ac:dyDescent="0.25">
      <c r="A334" s="35"/>
      <c r="B334" s="32"/>
      <c r="C334" s="91" t="s">
        <v>148</v>
      </c>
      <c r="D334" s="91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47">
        <v>10002.56</v>
      </c>
      <c r="Q334" s="4"/>
      <c r="R334" s="4"/>
    </row>
    <row r="335" spans="1:18" x14ac:dyDescent="0.25">
      <c r="A335" s="35"/>
      <c r="B335" s="32"/>
      <c r="C335" s="91" t="s">
        <v>149</v>
      </c>
      <c r="D335" s="91"/>
      <c r="E335" s="91"/>
      <c r="F335" s="91"/>
      <c r="G335" s="91"/>
      <c r="H335" s="91"/>
      <c r="I335" s="91"/>
      <c r="J335" s="91"/>
      <c r="K335" s="91"/>
      <c r="L335" s="91"/>
      <c r="M335" s="91"/>
      <c r="N335" s="91"/>
      <c r="O335" s="91"/>
      <c r="P335" s="48">
        <v>445.63</v>
      </c>
      <c r="Q335" s="4"/>
      <c r="R335" s="4"/>
    </row>
    <row r="336" spans="1:18" x14ac:dyDescent="0.25">
      <c r="A336" s="35"/>
      <c r="B336" s="32"/>
      <c r="C336" s="91" t="s">
        <v>150</v>
      </c>
      <c r="D336" s="91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48">
        <v>209.14</v>
      </c>
      <c r="Q336" s="4"/>
      <c r="R336" s="4"/>
    </row>
    <row r="337" spans="1:18" x14ac:dyDescent="0.25">
      <c r="A337" s="35"/>
      <c r="B337" s="32"/>
      <c r="C337" s="91" t="s">
        <v>151</v>
      </c>
      <c r="D337" s="91"/>
      <c r="E337" s="91"/>
      <c r="F337" s="91"/>
      <c r="G337" s="91"/>
      <c r="H337" s="91"/>
      <c r="I337" s="91"/>
      <c r="J337" s="91"/>
      <c r="K337" s="91"/>
      <c r="L337" s="91"/>
      <c r="M337" s="91"/>
      <c r="N337" s="91"/>
      <c r="O337" s="91"/>
      <c r="P337" s="47">
        <v>2889.58</v>
      </c>
      <c r="Q337" s="4"/>
      <c r="R337" s="4"/>
    </row>
    <row r="338" spans="1:18" x14ac:dyDescent="0.25">
      <c r="A338" s="35"/>
      <c r="B338" s="32"/>
      <c r="C338" s="91" t="s">
        <v>152</v>
      </c>
      <c r="D338" s="91"/>
      <c r="E338" s="91"/>
      <c r="F338" s="91"/>
      <c r="G338" s="91"/>
      <c r="H338" s="91"/>
      <c r="I338" s="91"/>
      <c r="J338" s="91"/>
      <c r="K338" s="91"/>
      <c r="L338" s="91"/>
      <c r="M338" s="91"/>
      <c r="N338" s="91"/>
      <c r="O338" s="91"/>
      <c r="P338" s="47">
        <v>1321.47</v>
      </c>
      <c r="Q338" s="4"/>
      <c r="R338" s="4"/>
    </row>
    <row r="339" spans="1:18" x14ac:dyDescent="0.25">
      <c r="A339" s="35"/>
      <c r="B339" s="32"/>
      <c r="C339" s="91" t="s">
        <v>147</v>
      </c>
      <c r="D339" s="91"/>
      <c r="E339" s="91"/>
      <c r="F339" s="91"/>
      <c r="G339" s="91"/>
      <c r="H339" s="91"/>
      <c r="I339" s="91"/>
      <c r="J339" s="91"/>
      <c r="K339" s="91"/>
      <c r="L339" s="91"/>
      <c r="M339" s="91"/>
      <c r="N339" s="91"/>
      <c r="O339" s="91"/>
      <c r="P339" s="48"/>
      <c r="Q339" s="4"/>
      <c r="R339" s="4"/>
    </row>
    <row r="340" spans="1:18" x14ac:dyDescent="0.25">
      <c r="A340" s="35"/>
      <c r="B340" s="32"/>
      <c r="C340" s="91" t="s">
        <v>153</v>
      </c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48">
        <v>108.01</v>
      </c>
      <c r="Q340" s="4"/>
      <c r="R340" s="4"/>
    </row>
    <row r="341" spans="1:18" x14ac:dyDescent="0.25">
      <c r="A341" s="35"/>
      <c r="B341" s="32"/>
      <c r="C341" s="91" t="s">
        <v>154</v>
      </c>
      <c r="D341" s="91"/>
      <c r="E341" s="91"/>
      <c r="F341" s="91"/>
      <c r="G341" s="91"/>
      <c r="H341" s="91"/>
      <c r="I341" s="91"/>
      <c r="J341" s="91"/>
      <c r="K341" s="91"/>
      <c r="L341" s="91"/>
      <c r="M341" s="91"/>
      <c r="N341" s="91"/>
      <c r="O341" s="91"/>
      <c r="P341" s="48">
        <v>0.04</v>
      </c>
      <c r="Q341" s="4"/>
      <c r="R341" s="4"/>
    </row>
    <row r="342" spans="1:18" x14ac:dyDescent="0.25">
      <c r="A342" s="35"/>
      <c r="B342" s="32"/>
      <c r="C342" s="91" t="s">
        <v>155</v>
      </c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48">
        <v>0.28999999999999998</v>
      </c>
      <c r="Q342" s="4"/>
      <c r="R342" s="4"/>
    </row>
    <row r="343" spans="1:18" x14ac:dyDescent="0.25">
      <c r="A343" s="35"/>
      <c r="B343" s="32"/>
      <c r="C343" s="91" t="s">
        <v>159</v>
      </c>
      <c r="D343" s="91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47">
        <v>1062.5999999999999</v>
      </c>
      <c r="Q343" s="4"/>
      <c r="R343" s="4"/>
    </row>
    <row r="344" spans="1:18" x14ac:dyDescent="0.25">
      <c r="A344" s="35"/>
      <c r="B344" s="32"/>
      <c r="C344" s="91" t="s">
        <v>156</v>
      </c>
      <c r="D344" s="91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48">
        <v>98.55</v>
      </c>
      <c r="Q344" s="4"/>
      <c r="R344" s="4"/>
    </row>
    <row r="345" spans="1:18" x14ac:dyDescent="0.25">
      <c r="A345" s="35"/>
      <c r="B345" s="32"/>
      <c r="C345" s="91" t="s">
        <v>157</v>
      </c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48">
        <v>51.98</v>
      </c>
      <c r="Q345" s="4"/>
      <c r="R345" s="4"/>
    </row>
    <row r="346" spans="1:18" x14ac:dyDescent="0.25">
      <c r="A346" s="35"/>
      <c r="B346" s="32"/>
      <c r="C346" s="91" t="s">
        <v>158</v>
      </c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47">
        <v>22576.76</v>
      </c>
      <c r="Q346" s="4"/>
      <c r="R346" s="4"/>
    </row>
    <row r="347" spans="1:18" x14ac:dyDescent="0.25">
      <c r="A347" s="35"/>
      <c r="B347" s="32"/>
      <c r="C347" s="91" t="s">
        <v>147</v>
      </c>
      <c r="D347" s="91"/>
      <c r="E347" s="91"/>
      <c r="F347" s="91"/>
      <c r="G347" s="91"/>
      <c r="H347" s="91"/>
      <c r="I347" s="91"/>
      <c r="J347" s="91"/>
      <c r="K347" s="91"/>
      <c r="L347" s="91"/>
      <c r="M347" s="91"/>
      <c r="N347" s="91"/>
      <c r="O347" s="91"/>
      <c r="P347" s="48"/>
      <c r="Q347" s="4"/>
      <c r="R347" s="4"/>
    </row>
    <row r="348" spans="1:18" x14ac:dyDescent="0.25">
      <c r="A348" s="35"/>
      <c r="B348" s="32"/>
      <c r="C348" s="91" t="s">
        <v>153</v>
      </c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47">
        <v>7978.32</v>
      </c>
      <c r="Q348" s="4"/>
      <c r="R348" s="4"/>
    </row>
    <row r="349" spans="1:18" x14ac:dyDescent="0.25">
      <c r="A349" s="35"/>
      <c r="B349" s="32"/>
      <c r="C349" s="91" t="s">
        <v>154</v>
      </c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48">
        <v>445.59</v>
      </c>
      <c r="Q349" s="4"/>
      <c r="R349" s="4"/>
    </row>
    <row r="350" spans="1:18" x14ac:dyDescent="0.25">
      <c r="A350" s="35"/>
      <c r="B350" s="32"/>
      <c r="C350" s="91" t="s">
        <v>155</v>
      </c>
      <c r="D350" s="91"/>
      <c r="E350" s="91"/>
      <c r="F350" s="91"/>
      <c r="G350" s="91"/>
      <c r="H350" s="91"/>
      <c r="I350" s="91"/>
      <c r="J350" s="91"/>
      <c r="K350" s="91"/>
      <c r="L350" s="91"/>
      <c r="M350" s="91"/>
      <c r="N350" s="91"/>
      <c r="O350" s="91"/>
      <c r="P350" s="48">
        <v>208.85</v>
      </c>
      <c r="Q350" s="4"/>
      <c r="R350" s="4"/>
    </row>
    <row r="351" spans="1:18" x14ac:dyDescent="0.25">
      <c r="A351" s="35"/>
      <c r="B351" s="32"/>
      <c r="C351" s="91" t="s">
        <v>159</v>
      </c>
      <c r="D351" s="91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47">
        <v>1826.98</v>
      </c>
      <c r="Q351" s="4"/>
      <c r="R351" s="4"/>
    </row>
    <row r="352" spans="1:18" x14ac:dyDescent="0.25">
      <c r="A352" s="35"/>
      <c r="B352" s="32"/>
      <c r="C352" s="91" t="s">
        <v>156</v>
      </c>
      <c r="D352" s="91"/>
      <c r="E352" s="91"/>
      <c r="F352" s="91"/>
      <c r="G352" s="91"/>
      <c r="H352" s="91"/>
      <c r="I352" s="91"/>
      <c r="J352" s="91"/>
      <c r="K352" s="91"/>
      <c r="L352" s="91"/>
      <c r="M352" s="91"/>
      <c r="N352" s="91"/>
      <c r="O352" s="91"/>
      <c r="P352" s="47">
        <v>7941.56</v>
      </c>
      <c r="Q352" s="4"/>
      <c r="R352" s="4"/>
    </row>
    <row r="353" spans="1:18" x14ac:dyDescent="0.25">
      <c r="A353" s="35"/>
      <c r="B353" s="32"/>
      <c r="C353" s="91" t="s">
        <v>157</v>
      </c>
      <c r="D353" s="91"/>
      <c r="E353" s="91"/>
      <c r="F353" s="91"/>
      <c r="G353" s="91"/>
      <c r="H353" s="91"/>
      <c r="I353" s="91"/>
      <c r="J353" s="91"/>
      <c r="K353" s="91"/>
      <c r="L353" s="91"/>
      <c r="M353" s="91"/>
      <c r="N353" s="91"/>
      <c r="O353" s="91"/>
      <c r="P353" s="47">
        <v>4175.46</v>
      </c>
      <c r="Q353" s="4"/>
      <c r="R353" s="4"/>
    </row>
    <row r="354" spans="1:18" x14ac:dyDescent="0.25">
      <c r="A354" s="35"/>
      <c r="B354" s="32"/>
      <c r="C354" s="91" t="s">
        <v>228</v>
      </c>
      <c r="D354" s="91"/>
      <c r="E354" s="91"/>
      <c r="F354" s="91"/>
      <c r="G354" s="91"/>
      <c r="H354" s="91"/>
      <c r="I354" s="91"/>
      <c r="J354" s="91"/>
      <c r="K354" s="91"/>
      <c r="L354" s="91"/>
      <c r="M354" s="91"/>
      <c r="N354" s="91"/>
      <c r="O354" s="91"/>
      <c r="P354" s="47">
        <v>21509.03</v>
      </c>
      <c r="Q354" s="4"/>
      <c r="R354" s="4"/>
    </row>
    <row r="355" spans="1:18" x14ac:dyDescent="0.25">
      <c r="A355" s="35"/>
      <c r="B355" s="32"/>
      <c r="C355" s="91" t="s">
        <v>214</v>
      </c>
      <c r="D355" s="91"/>
      <c r="E355" s="91"/>
      <c r="F355" s="91"/>
      <c r="G355" s="91"/>
      <c r="H355" s="91"/>
      <c r="I355" s="91"/>
      <c r="J355" s="91"/>
      <c r="K355" s="91"/>
      <c r="L355" s="91"/>
      <c r="M355" s="91"/>
      <c r="N355" s="91"/>
      <c r="O355" s="91"/>
      <c r="P355" s="47">
        <v>4024.08</v>
      </c>
      <c r="Q355" s="4"/>
      <c r="R355" s="4"/>
    </row>
    <row r="356" spans="1:18" x14ac:dyDescent="0.25">
      <c r="A356" s="35"/>
      <c r="B356" s="32"/>
      <c r="C356" s="91" t="s">
        <v>215</v>
      </c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1"/>
      <c r="P356" s="47">
        <v>4024.08</v>
      </c>
      <c r="Q356" s="4"/>
      <c r="R356" s="4"/>
    </row>
    <row r="357" spans="1:18" x14ac:dyDescent="0.25">
      <c r="A357" s="35"/>
      <c r="B357" s="32"/>
      <c r="C357" s="91" t="s">
        <v>216</v>
      </c>
      <c r="D357" s="91"/>
      <c r="E357" s="91"/>
      <c r="F357" s="91"/>
      <c r="G357" s="91"/>
      <c r="H357" s="91"/>
      <c r="I357" s="91"/>
      <c r="J357" s="91"/>
      <c r="K357" s="91"/>
      <c r="L357" s="91"/>
      <c r="M357" s="91"/>
      <c r="N357" s="91"/>
      <c r="O357" s="91"/>
      <c r="P357" s="48"/>
      <c r="Q357" s="4"/>
      <c r="R357" s="4"/>
    </row>
    <row r="358" spans="1:18" x14ac:dyDescent="0.25">
      <c r="A358" s="35"/>
      <c r="B358" s="32"/>
      <c r="C358" s="91" t="s">
        <v>217</v>
      </c>
      <c r="D358" s="91"/>
      <c r="E358" s="91"/>
      <c r="F358" s="91"/>
      <c r="G358" s="91"/>
      <c r="H358" s="91"/>
      <c r="I358" s="91"/>
      <c r="J358" s="91"/>
      <c r="K358" s="91"/>
      <c r="L358" s="91"/>
      <c r="M358" s="91"/>
      <c r="N358" s="91"/>
      <c r="O358" s="91"/>
      <c r="P358" s="47">
        <v>1916.23</v>
      </c>
      <c r="Q358" s="4"/>
      <c r="R358" s="4"/>
    </row>
    <row r="359" spans="1:18" x14ac:dyDescent="0.25">
      <c r="A359" s="35"/>
      <c r="B359" s="32"/>
      <c r="C359" s="91" t="s">
        <v>218</v>
      </c>
      <c r="D359" s="91"/>
      <c r="E359" s="91"/>
      <c r="F359" s="91"/>
      <c r="G359" s="91"/>
      <c r="H359" s="91"/>
      <c r="I359" s="91"/>
      <c r="J359" s="91"/>
      <c r="K359" s="91"/>
      <c r="L359" s="91"/>
      <c r="M359" s="91"/>
      <c r="N359" s="91"/>
      <c r="O359" s="91"/>
      <c r="P359" s="47">
        <v>1418.01</v>
      </c>
      <c r="Q359" s="4"/>
      <c r="R359" s="4"/>
    </row>
    <row r="360" spans="1:18" x14ac:dyDescent="0.25">
      <c r="A360" s="35"/>
      <c r="B360" s="32"/>
      <c r="C360" s="91" t="s">
        <v>219</v>
      </c>
      <c r="D360" s="91"/>
      <c r="E360" s="91"/>
      <c r="F360" s="91"/>
      <c r="G360" s="91"/>
      <c r="H360" s="91"/>
      <c r="I360" s="91"/>
      <c r="J360" s="91"/>
      <c r="K360" s="91"/>
      <c r="L360" s="91"/>
      <c r="M360" s="91"/>
      <c r="N360" s="91"/>
      <c r="O360" s="91"/>
      <c r="P360" s="48">
        <v>689.84</v>
      </c>
      <c r="Q360" s="4"/>
      <c r="R360" s="4"/>
    </row>
    <row r="361" spans="1:18" x14ac:dyDescent="0.25">
      <c r="A361" s="35"/>
      <c r="B361" s="32"/>
      <c r="C361" s="91" t="s">
        <v>243</v>
      </c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47">
        <v>10211.700000000001</v>
      </c>
      <c r="Q361" s="4"/>
      <c r="R361" s="4"/>
    </row>
    <row r="362" spans="1:18" x14ac:dyDescent="0.25">
      <c r="A362" s="35"/>
      <c r="B362" s="32"/>
      <c r="C362" s="91" t="s">
        <v>244</v>
      </c>
      <c r="D362" s="91"/>
      <c r="E362" s="91"/>
      <c r="F362" s="91"/>
      <c r="G362" s="91"/>
      <c r="H362" s="91"/>
      <c r="I362" s="91"/>
      <c r="J362" s="91"/>
      <c r="K362" s="91"/>
      <c r="L362" s="91"/>
      <c r="M362" s="91"/>
      <c r="N362" s="91"/>
      <c r="O362" s="91"/>
      <c r="P362" s="47">
        <v>9458.1200000000008</v>
      </c>
      <c r="Q362" s="4"/>
      <c r="R362" s="4"/>
    </row>
    <row r="363" spans="1:18" x14ac:dyDescent="0.25">
      <c r="A363" s="35"/>
      <c r="B363" s="32"/>
      <c r="C363" s="91" t="s">
        <v>245</v>
      </c>
      <c r="D363" s="91"/>
      <c r="E363" s="91"/>
      <c r="F363" s="91"/>
      <c r="G363" s="91"/>
      <c r="H363" s="91"/>
      <c r="I363" s="91"/>
      <c r="J363" s="91"/>
      <c r="K363" s="91"/>
      <c r="L363" s="91"/>
      <c r="M363" s="91"/>
      <c r="N363" s="91"/>
      <c r="O363" s="91"/>
      <c r="P363" s="47">
        <v>4917.28</v>
      </c>
      <c r="Q363" s="4"/>
      <c r="R363" s="4"/>
    </row>
    <row r="364" spans="1:18" x14ac:dyDescent="0.25">
      <c r="A364" s="35"/>
      <c r="B364" s="32"/>
      <c r="C364" s="89" t="s">
        <v>246</v>
      </c>
      <c r="D364" s="89"/>
      <c r="E364" s="89"/>
      <c r="F364" s="89"/>
      <c r="G364" s="89"/>
      <c r="H364" s="89"/>
      <c r="I364" s="89"/>
      <c r="J364" s="89"/>
      <c r="K364" s="89"/>
      <c r="L364" s="89"/>
      <c r="M364" s="89"/>
      <c r="N364" s="89"/>
      <c r="O364" s="89"/>
      <c r="P364" s="49">
        <v>49431.34</v>
      </c>
      <c r="Q364" s="4"/>
      <c r="R364" s="4"/>
    </row>
    <row r="365" spans="1:18" x14ac:dyDescent="0.25">
      <c r="A365" s="35"/>
      <c r="B365" s="4"/>
      <c r="C365" s="91" t="s">
        <v>247</v>
      </c>
      <c r="D365" s="91"/>
      <c r="E365" s="91"/>
      <c r="F365" s="91"/>
      <c r="G365" s="91"/>
      <c r="H365" s="91"/>
      <c r="I365" s="91"/>
      <c r="J365" s="91"/>
      <c r="K365" s="91"/>
      <c r="L365" s="32"/>
      <c r="M365" s="32"/>
      <c r="N365" s="32"/>
      <c r="O365" s="51">
        <v>0.52419194540000003</v>
      </c>
      <c r="P365" s="47">
        <v>14636.65</v>
      </c>
      <c r="Q365" s="4"/>
      <c r="R365" s="4"/>
    </row>
    <row r="366" spans="1:18" x14ac:dyDescent="0.25">
      <c r="A366" s="35"/>
      <c r="B366" s="54"/>
      <c r="C366" s="89" t="s">
        <v>248</v>
      </c>
      <c r="D366" s="89"/>
      <c r="E366" s="89"/>
      <c r="F366" s="89"/>
      <c r="G366" s="89"/>
      <c r="H366" s="89"/>
      <c r="I366" s="89"/>
      <c r="J366" s="89"/>
      <c r="K366" s="89"/>
      <c r="L366" s="32"/>
      <c r="M366" s="32"/>
      <c r="N366" s="32"/>
      <c r="O366" s="32"/>
      <c r="P366" s="49">
        <v>36145.68</v>
      </c>
      <c r="Q366" s="4"/>
      <c r="R366" s="4"/>
    </row>
    <row r="367" spans="1:18" ht="22.5" x14ac:dyDescent="0.25">
      <c r="A367" s="35"/>
      <c r="B367" s="25" t="s">
        <v>249</v>
      </c>
      <c r="C367" s="29" t="s">
        <v>250</v>
      </c>
      <c r="D367" s="4"/>
      <c r="E367" s="4"/>
      <c r="F367" s="4"/>
      <c r="G367" s="4"/>
      <c r="H367" s="4"/>
      <c r="I367" s="4"/>
      <c r="J367" s="4"/>
      <c r="K367" s="4"/>
      <c r="L367" s="32"/>
      <c r="M367" s="32"/>
      <c r="N367" s="32"/>
      <c r="O367" s="32"/>
      <c r="P367" s="48">
        <v>522.08000000000004</v>
      </c>
      <c r="Q367" s="4"/>
      <c r="R367" s="4"/>
    </row>
    <row r="368" spans="1:18" ht="22.5" x14ac:dyDescent="0.25">
      <c r="A368" s="35"/>
      <c r="B368" s="25" t="s">
        <v>251</v>
      </c>
      <c r="C368" s="29" t="s">
        <v>252</v>
      </c>
      <c r="D368" s="4"/>
      <c r="E368" s="4"/>
      <c r="F368" s="4"/>
      <c r="G368" s="4"/>
      <c r="H368" s="4"/>
      <c r="I368" s="4"/>
      <c r="J368" s="4"/>
      <c r="K368" s="4"/>
      <c r="L368" s="32"/>
      <c r="M368" s="32"/>
      <c r="N368" s="32"/>
      <c r="O368" s="32"/>
      <c r="P368" s="48">
        <v>969.57</v>
      </c>
      <c r="Q368" s="4"/>
      <c r="R368" s="4"/>
    </row>
    <row r="369" spans="1:18" x14ac:dyDescent="0.25">
      <c r="A369" s="35"/>
      <c r="B369" s="54"/>
      <c r="C369" s="108" t="s">
        <v>253</v>
      </c>
      <c r="D369" s="108"/>
      <c r="E369" s="108"/>
      <c r="F369" s="108"/>
      <c r="G369" s="108"/>
      <c r="H369" s="108"/>
      <c r="I369" s="108"/>
      <c r="J369" s="108"/>
      <c r="K369" s="108"/>
      <c r="L369" s="32"/>
      <c r="M369" s="32"/>
      <c r="N369" s="32"/>
      <c r="O369" s="32"/>
      <c r="P369" s="49">
        <v>37637.33</v>
      </c>
      <c r="Q369" s="4"/>
      <c r="R369" s="4"/>
    </row>
    <row r="370" spans="1:18" x14ac:dyDescent="0.25">
      <c r="A370" s="35"/>
      <c r="B370" s="54"/>
      <c r="C370" s="109" t="s">
        <v>254</v>
      </c>
      <c r="D370" s="109"/>
      <c r="E370" s="109"/>
      <c r="F370" s="109"/>
      <c r="G370" s="109"/>
      <c r="H370" s="109"/>
      <c r="I370" s="109"/>
      <c r="J370" s="109"/>
      <c r="K370" s="109"/>
      <c r="L370" s="32"/>
      <c r="M370" s="32"/>
      <c r="N370" s="32"/>
      <c r="O370" s="32"/>
      <c r="P370" s="47">
        <v>7527.47</v>
      </c>
      <c r="Q370" s="4"/>
      <c r="R370" s="4"/>
    </row>
    <row r="371" spans="1:18" ht="15.75" thickBot="1" x14ac:dyDescent="0.3">
      <c r="A371" s="1"/>
      <c r="B371" s="54"/>
      <c r="C371" s="108" t="s">
        <v>255</v>
      </c>
      <c r="D371" s="108"/>
      <c r="E371" s="108"/>
      <c r="F371" s="108"/>
      <c r="G371" s="108"/>
      <c r="H371" s="108"/>
      <c r="I371" s="108"/>
      <c r="J371" s="108"/>
      <c r="K371" s="108"/>
      <c r="L371" s="32"/>
      <c r="M371" s="32"/>
      <c r="N371" s="5"/>
      <c r="O371" s="5"/>
      <c r="P371" s="55">
        <v>45164.800000000003</v>
      </c>
      <c r="Q371" s="4"/>
      <c r="R371" s="4"/>
    </row>
  </sheetData>
  <mergeCells count="397">
    <mergeCell ref="C370:K370"/>
    <mergeCell ref="C371:K371"/>
    <mergeCell ref="C362:O362"/>
    <mergeCell ref="C363:O363"/>
    <mergeCell ref="C364:O364"/>
    <mergeCell ref="C365:K365"/>
    <mergeCell ref="C366:K366"/>
    <mergeCell ref="C369:K369"/>
    <mergeCell ref="C356:O356"/>
    <mergeCell ref="C357:O357"/>
    <mergeCell ref="C358:O358"/>
    <mergeCell ref="C359:O359"/>
    <mergeCell ref="C360:O360"/>
    <mergeCell ref="C361:O361"/>
    <mergeCell ref="C350:O350"/>
    <mergeCell ref="C351:O351"/>
    <mergeCell ref="C352:O352"/>
    <mergeCell ref="C353:O353"/>
    <mergeCell ref="C354:O354"/>
    <mergeCell ref="C355:O355"/>
    <mergeCell ref="C344:O344"/>
    <mergeCell ref="C345:O345"/>
    <mergeCell ref="C346:O346"/>
    <mergeCell ref="C347:O347"/>
    <mergeCell ref="C348:O348"/>
    <mergeCell ref="C349:O349"/>
    <mergeCell ref="C338:O338"/>
    <mergeCell ref="C339:O339"/>
    <mergeCell ref="C340:O340"/>
    <mergeCell ref="C341:O341"/>
    <mergeCell ref="C342:O342"/>
    <mergeCell ref="C343:O343"/>
    <mergeCell ref="C332:O332"/>
    <mergeCell ref="C333:O333"/>
    <mergeCell ref="C334:O334"/>
    <mergeCell ref="C335:O335"/>
    <mergeCell ref="C336:O336"/>
    <mergeCell ref="C337:O337"/>
    <mergeCell ref="C326:O326"/>
    <mergeCell ref="C327:O327"/>
    <mergeCell ref="C328:O328"/>
    <mergeCell ref="C329:O329"/>
    <mergeCell ref="C330:O330"/>
    <mergeCell ref="C331:O331"/>
    <mergeCell ref="C320:G320"/>
    <mergeCell ref="C321:G321"/>
    <mergeCell ref="C322:G322"/>
    <mergeCell ref="C323:O323"/>
    <mergeCell ref="C324:O324"/>
    <mergeCell ref="C325:O325"/>
    <mergeCell ref="A314:P314"/>
    <mergeCell ref="C315:G315"/>
    <mergeCell ref="C316:G316"/>
    <mergeCell ref="C317:G317"/>
    <mergeCell ref="C318:G318"/>
    <mergeCell ref="C319:G319"/>
    <mergeCell ref="Q308:Q309"/>
    <mergeCell ref="R308:R309"/>
    <mergeCell ref="C310:G310"/>
    <mergeCell ref="C311:O311"/>
    <mergeCell ref="C312:O312"/>
    <mergeCell ref="C313:O313"/>
    <mergeCell ref="K308:K309"/>
    <mergeCell ref="L308:L309"/>
    <mergeCell ref="M308:M309"/>
    <mergeCell ref="N308:N309"/>
    <mergeCell ref="O308:O309"/>
    <mergeCell ref="P308:P309"/>
    <mergeCell ref="O305:O306"/>
    <mergeCell ref="P305:P306"/>
    <mergeCell ref="Q305:Q306"/>
    <mergeCell ref="R305:R306"/>
    <mergeCell ref="C307:G307"/>
    <mergeCell ref="B308:B309"/>
    <mergeCell ref="C308:G309"/>
    <mergeCell ref="H308:H309"/>
    <mergeCell ref="I308:I309"/>
    <mergeCell ref="J308:J309"/>
    <mergeCell ref="A304:P304"/>
    <mergeCell ref="B305:B306"/>
    <mergeCell ref="C305:G306"/>
    <mergeCell ref="H305:H306"/>
    <mergeCell ref="I305:I306"/>
    <mergeCell ref="J305:J306"/>
    <mergeCell ref="K305:K306"/>
    <mergeCell ref="L305:L306"/>
    <mergeCell ref="M305:M306"/>
    <mergeCell ref="N305:N306"/>
    <mergeCell ref="C298:O298"/>
    <mergeCell ref="C299:O299"/>
    <mergeCell ref="C300:O300"/>
    <mergeCell ref="C301:O301"/>
    <mergeCell ref="C302:O302"/>
    <mergeCell ref="C303:J303"/>
    <mergeCell ref="L303:O303"/>
    <mergeCell ref="C292:O292"/>
    <mergeCell ref="C293:O293"/>
    <mergeCell ref="C294:O294"/>
    <mergeCell ref="C295:O295"/>
    <mergeCell ref="C296:O296"/>
    <mergeCell ref="C297:O297"/>
    <mergeCell ref="C286:G286"/>
    <mergeCell ref="C287:G287"/>
    <mergeCell ref="C288:O288"/>
    <mergeCell ref="C289:O289"/>
    <mergeCell ref="C290:O290"/>
    <mergeCell ref="C291:O291"/>
    <mergeCell ref="C280:G280"/>
    <mergeCell ref="C281:G281"/>
    <mergeCell ref="C282:G282"/>
    <mergeCell ref="C283:G283"/>
    <mergeCell ref="C284:G284"/>
    <mergeCell ref="C285:G285"/>
    <mergeCell ref="C275:J275"/>
    <mergeCell ref="L275:O275"/>
    <mergeCell ref="A276:P276"/>
    <mergeCell ref="C277:G277"/>
    <mergeCell ref="C278:P278"/>
    <mergeCell ref="C279:G279"/>
    <mergeCell ref="C270:O270"/>
    <mergeCell ref="C271:O271"/>
    <mergeCell ref="C272:O272"/>
    <mergeCell ref="C273:O273"/>
    <mergeCell ref="C274:J274"/>
    <mergeCell ref="L274:O274"/>
    <mergeCell ref="C264:O264"/>
    <mergeCell ref="C265:O265"/>
    <mergeCell ref="C266:O266"/>
    <mergeCell ref="C267:O267"/>
    <mergeCell ref="C268:O268"/>
    <mergeCell ref="C269:O269"/>
    <mergeCell ref="C258:O258"/>
    <mergeCell ref="C259:O259"/>
    <mergeCell ref="C260:O260"/>
    <mergeCell ref="C261:O261"/>
    <mergeCell ref="C262:O262"/>
    <mergeCell ref="C263:O263"/>
    <mergeCell ref="C252:G252"/>
    <mergeCell ref="C253:G253"/>
    <mergeCell ref="C254:O254"/>
    <mergeCell ref="C255:O255"/>
    <mergeCell ref="C256:O256"/>
    <mergeCell ref="C257:O257"/>
    <mergeCell ref="C246:G246"/>
    <mergeCell ref="C247:G247"/>
    <mergeCell ref="C248:G248"/>
    <mergeCell ref="C249:G249"/>
    <mergeCell ref="C250:G250"/>
    <mergeCell ref="C251:G251"/>
    <mergeCell ref="C240:G240"/>
    <mergeCell ref="C241:G241"/>
    <mergeCell ref="C242:G242"/>
    <mergeCell ref="C243:G243"/>
    <mergeCell ref="C244:G244"/>
    <mergeCell ref="C245:G245"/>
    <mergeCell ref="C234:G234"/>
    <mergeCell ref="C235:G235"/>
    <mergeCell ref="C236:G236"/>
    <mergeCell ref="C237:G237"/>
    <mergeCell ref="C238:G238"/>
    <mergeCell ref="C239:G239"/>
    <mergeCell ref="C228:G228"/>
    <mergeCell ref="C229:G229"/>
    <mergeCell ref="C230:G230"/>
    <mergeCell ref="C231:G231"/>
    <mergeCell ref="C232:P232"/>
    <mergeCell ref="C233:G233"/>
    <mergeCell ref="C222:G222"/>
    <mergeCell ref="C223:G223"/>
    <mergeCell ref="C224:G224"/>
    <mergeCell ref="C225:G225"/>
    <mergeCell ref="C226:G226"/>
    <mergeCell ref="C227:G227"/>
    <mergeCell ref="C216:G216"/>
    <mergeCell ref="C217:G217"/>
    <mergeCell ref="C218:G218"/>
    <mergeCell ref="C219:G219"/>
    <mergeCell ref="C220:G220"/>
    <mergeCell ref="C221:G221"/>
    <mergeCell ref="C210:G210"/>
    <mergeCell ref="C211:G211"/>
    <mergeCell ref="C212:G212"/>
    <mergeCell ref="C213:G213"/>
    <mergeCell ref="C214:G214"/>
    <mergeCell ref="C215:G215"/>
    <mergeCell ref="C204:G204"/>
    <mergeCell ref="C205:G205"/>
    <mergeCell ref="C206:G206"/>
    <mergeCell ref="C207:G207"/>
    <mergeCell ref="C208:G208"/>
    <mergeCell ref="C209:P209"/>
    <mergeCell ref="C198:G198"/>
    <mergeCell ref="C199:G199"/>
    <mergeCell ref="C200:G200"/>
    <mergeCell ref="C201:G201"/>
    <mergeCell ref="C202:G202"/>
    <mergeCell ref="C203:G203"/>
    <mergeCell ref="C192:G192"/>
    <mergeCell ref="C193:G193"/>
    <mergeCell ref="C194:G194"/>
    <mergeCell ref="C195:G195"/>
    <mergeCell ref="C196:G196"/>
    <mergeCell ref="C197:G197"/>
    <mergeCell ref="C186:G186"/>
    <mergeCell ref="C187:G187"/>
    <mergeCell ref="C188:G188"/>
    <mergeCell ref="C189:G189"/>
    <mergeCell ref="C190:G190"/>
    <mergeCell ref="C191:G191"/>
    <mergeCell ref="C180:G180"/>
    <mergeCell ref="C181:G181"/>
    <mergeCell ref="C182:G182"/>
    <mergeCell ref="C183:P183"/>
    <mergeCell ref="C184:G184"/>
    <mergeCell ref="C185:G185"/>
    <mergeCell ref="C174:G174"/>
    <mergeCell ref="C175:G175"/>
    <mergeCell ref="C176:G176"/>
    <mergeCell ref="C177:G177"/>
    <mergeCell ref="C178:G178"/>
    <mergeCell ref="C179:G179"/>
    <mergeCell ref="C168:G168"/>
    <mergeCell ref="C169:G169"/>
    <mergeCell ref="C170:G170"/>
    <mergeCell ref="C171:G171"/>
    <mergeCell ref="C172:G172"/>
    <mergeCell ref="C173:G173"/>
    <mergeCell ref="C162:P162"/>
    <mergeCell ref="C163:G163"/>
    <mergeCell ref="C164:G164"/>
    <mergeCell ref="C165:G165"/>
    <mergeCell ref="C166:G166"/>
    <mergeCell ref="C167:G167"/>
    <mergeCell ref="C156:G156"/>
    <mergeCell ref="C157:G157"/>
    <mergeCell ref="C158:G158"/>
    <mergeCell ref="C159:G159"/>
    <mergeCell ref="C160:G160"/>
    <mergeCell ref="C161:G161"/>
    <mergeCell ref="C150:G150"/>
    <mergeCell ref="C151:G151"/>
    <mergeCell ref="C152:G152"/>
    <mergeCell ref="C153:G153"/>
    <mergeCell ref="C154:G154"/>
    <mergeCell ref="C155:G155"/>
    <mergeCell ref="C144:P144"/>
    <mergeCell ref="C145:G145"/>
    <mergeCell ref="C146:G146"/>
    <mergeCell ref="C147:G147"/>
    <mergeCell ref="C148:G148"/>
    <mergeCell ref="C149:G149"/>
    <mergeCell ref="C140:J140"/>
    <mergeCell ref="L140:O140"/>
    <mergeCell ref="C141:J141"/>
    <mergeCell ref="L141:O141"/>
    <mergeCell ref="A142:P142"/>
    <mergeCell ref="C143:G143"/>
    <mergeCell ref="C134:O134"/>
    <mergeCell ref="C135:O135"/>
    <mergeCell ref="C136:O136"/>
    <mergeCell ref="C137:O137"/>
    <mergeCell ref="C138:O138"/>
    <mergeCell ref="C139:O139"/>
    <mergeCell ref="C128:O128"/>
    <mergeCell ref="C129:O129"/>
    <mergeCell ref="C130:O130"/>
    <mergeCell ref="C131:O131"/>
    <mergeCell ref="C132:O132"/>
    <mergeCell ref="C133:O133"/>
    <mergeCell ref="C122:O122"/>
    <mergeCell ref="C123:O123"/>
    <mergeCell ref="C124:O124"/>
    <mergeCell ref="C125:O125"/>
    <mergeCell ref="C126:O126"/>
    <mergeCell ref="C127:O127"/>
    <mergeCell ref="C116:O116"/>
    <mergeCell ref="C117:O117"/>
    <mergeCell ref="C118:O118"/>
    <mergeCell ref="C119:O119"/>
    <mergeCell ref="C120:O120"/>
    <mergeCell ref="C121:O121"/>
    <mergeCell ref="C110:G110"/>
    <mergeCell ref="C111:G111"/>
    <mergeCell ref="C112:G112"/>
    <mergeCell ref="C113:O113"/>
    <mergeCell ref="C114:O114"/>
    <mergeCell ref="C115:O115"/>
    <mergeCell ref="C104:G104"/>
    <mergeCell ref="C105:G105"/>
    <mergeCell ref="C106:G106"/>
    <mergeCell ref="C107:G107"/>
    <mergeCell ref="C108:G108"/>
    <mergeCell ref="C109:G109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G86"/>
    <mergeCell ref="C87:P87"/>
    <mergeCell ref="C88:P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P65"/>
    <mergeCell ref="C66:P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P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P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CD2BA-92D1-4FE3-87E9-52C2692A2001}">
  <dimension ref="A1:J19"/>
  <sheetViews>
    <sheetView workbookViewId="0">
      <selection activeCell="L14" sqref="L14"/>
    </sheetView>
  </sheetViews>
  <sheetFormatPr defaultRowHeight="15" x14ac:dyDescent="0.25"/>
  <cols>
    <col min="2" max="2" width="32" customWidth="1"/>
    <col min="3" max="3" width="21.42578125" customWidth="1"/>
    <col min="4" max="4" width="18.85546875" customWidth="1"/>
    <col min="5" max="5" width="18.7109375" customWidth="1"/>
    <col min="6" max="6" width="14.140625" customWidth="1"/>
    <col min="7" max="7" width="14" customWidth="1"/>
    <col min="8" max="8" width="19.42578125" customWidth="1"/>
    <col min="9" max="9" width="19.5703125" customWidth="1"/>
    <col min="10" max="10" width="18.85546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11" t="s">
        <v>261</v>
      </c>
      <c r="J1" s="11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12" t="s">
        <v>249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 x14ac:dyDescent="0.25">
      <c r="A4" s="113" t="s">
        <v>387</v>
      </c>
      <c r="B4" s="113"/>
      <c r="C4" s="113"/>
      <c r="D4" s="113"/>
      <c r="E4" s="113"/>
      <c r="F4" s="113"/>
      <c r="G4" s="113"/>
      <c r="H4" s="113"/>
      <c r="I4" s="113"/>
      <c r="J4" s="113"/>
    </row>
    <row r="5" spans="1:10" ht="15.75" thickBot="1" x14ac:dyDescent="0.3">
      <c r="A5" s="221"/>
      <c r="B5" s="221"/>
      <c r="C5" s="221"/>
      <c r="D5" s="221"/>
      <c r="E5" s="221"/>
      <c r="F5" s="221"/>
      <c r="G5" s="221"/>
      <c r="H5" s="221"/>
      <c r="I5" s="236" t="s">
        <v>262</v>
      </c>
      <c r="J5" s="236"/>
    </row>
    <row r="6" spans="1:10" ht="165" customHeight="1" thickBot="1" x14ac:dyDescent="0.3">
      <c r="A6" s="237" t="s">
        <v>263</v>
      </c>
      <c r="B6" s="237" t="s">
        <v>264</v>
      </c>
      <c r="C6" s="239" t="s">
        <v>265</v>
      </c>
      <c r="D6" s="240"/>
      <c r="E6" s="241"/>
      <c r="F6" s="242" t="s">
        <v>266</v>
      </c>
      <c r="G6" s="237" t="s">
        <v>267</v>
      </c>
      <c r="H6" s="245" t="s">
        <v>268</v>
      </c>
      <c r="I6" s="237" t="s">
        <v>269</v>
      </c>
      <c r="J6" s="237" t="s">
        <v>270</v>
      </c>
    </row>
    <row r="7" spans="1:10" ht="15.75" thickBot="1" x14ac:dyDescent="0.3">
      <c r="A7" s="238"/>
      <c r="B7" s="238"/>
      <c r="C7" s="223" t="s">
        <v>271</v>
      </c>
      <c r="D7" s="223" t="s">
        <v>272</v>
      </c>
      <c r="E7" s="222" t="s">
        <v>43</v>
      </c>
      <c r="F7" s="243"/>
      <c r="G7" s="244"/>
      <c r="H7" s="246"/>
      <c r="I7" s="238"/>
      <c r="J7" s="238"/>
    </row>
    <row r="8" spans="1:10" ht="26.25" thickBot="1" x14ac:dyDescent="0.3">
      <c r="A8" s="224"/>
      <c r="B8" s="225" t="s">
        <v>273</v>
      </c>
      <c r="C8" s="226">
        <v>1</v>
      </c>
      <c r="D8" s="227" t="s">
        <v>274</v>
      </c>
      <c r="E8" s="228" t="s">
        <v>275</v>
      </c>
      <c r="F8" s="226">
        <v>2</v>
      </c>
      <c r="G8" s="226">
        <v>12.69</v>
      </c>
      <c r="H8" s="226">
        <v>40.9</v>
      </c>
      <c r="I8" s="229">
        <v>519.02</v>
      </c>
      <c r="J8" s="229">
        <v>1038.04</v>
      </c>
    </row>
    <row r="9" spans="1:10" ht="15.75" thickBot="1" x14ac:dyDescent="0.3">
      <c r="A9" s="230"/>
      <c r="B9" s="225" t="s">
        <v>276</v>
      </c>
      <c r="C9" s="231"/>
      <c r="D9" s="231"/>
      <c r="E9" s="231"/>
      <c r="F9" s="231"/>
      <c r="G9" s="231"/>
      <c r="H9" s="231"/>
      <c r="I9" s="231"/>
      <c r="J9" s="232">
        <v>519.02</v>
      </c>
    </row>
    <row r="10" spans="1:10" ht="15.75" thickBot="1" x14ac:dyDescent="0.3">
      <c r="A10" s="230"/>
      <c r="B10" s="225" t="s">
        <v>277</v>
      </c>
      <c r="C10" s="231"/>
      <c r="D10" s="231"/>
      <c r="E10" s="231"/>
      <c r="F10" s="231"/>
      <c r="G10" s="231"/>
      <c r="H10" s="231"/>
      <c r="I10" s="231"/>
      <c r="J10" s="232">
        <v>155.71</v>
      </c>
    </row>
    <row r="11" spans="1:10" ht="15.75" thickBot="1" x14ac:dyDescent="0.3">
      <c r="A11" s="230"/>
      <c r="B11" s="233" t="s">
        <v>278</v>
      </c>
      <c r="C11" s="234"/>
      <c r="D11" s="234"/>
      <c r="E11" s="234"/>
      <c r="F11" s="234"/>
      <c r="G11" s="234"/>
      <c r="H11" s="234"/>
      <c r="I11" s="234"/>
      <c r="J11" s="235">
        <v>1712.77</v>
      </c>
    </row>
    <row r="12" spans="1:10" ht="42" thickBot="1" x14ac:dyDescent="0.3">
      <c r="A12" s="230"/>
      <c r="B12" s="233" t="s">
        <v>388</v>
      </c>
      <c r="C12" s="231"/>
      <c r="D12" s="231"/>
      <c r="E12" s="231"/>
      <c r="F12" s="231"/>
      <c r="G12" s="231"/>
      <c r="H12" s="231"/>
      <c r="I12" s="231"/>
      <c r="J12" s="235">
        <v>522.08000000000004</v>
      </c>
    </row>
    <row r="13" spans="1:10" ht="15.75" thickBot="1" x14ac:dyDescent="0.3">
      <c r="A13" s="230"/>
      <c r="B13" s="225" t="s">
        <v>254</v>
      </c>
      <c r="C13" s="231"/>
      <c r="D13" s="231"/>
      <c r="E13" s="231"/>
      <c r="F13" s="231"/>
      <c r="G13" s="231"/>
      <c r="H13" s="231"/>
      <c r="I13" s="231"/>
      <c r="J13" s="232">
        <v>104.42</v>
      </c>
    </row>
    <row r="14" spans="1:10" ht="15.75" thickBot="1" x14ac:dyDescent="0.3">
      <c r="A14" s="230"/>
      <c r="B14" s="233" t="s">
        <v>279</v>
      </c>
      <c r="C14" s="234"/>
      <c r="D14" s="234"/>
      <c r="E14" s="234"/>
      <c r="F14" s="234"/>
      <c r="G14" s="234"/>
      <c r="H14" s="234"/>
      <c r="I14" s="234"/>
      <c r="J14" s="235">
        <v>626.5</v>
      </c>
    </row>
    <row r="15" spans="1:10" x14ac:dyDescent="0.25">
      <c r="A15" s="1"/>
      <c r="B15" s="247" t="s">
        <v>280</v>
      </c>
      <c r="C15" s="247"/>
      <c r="D15" s="247"/>
      <c r="E15" s="247"/>
      <c r="F15" s="247"/>
      <c r="G15" s="247"/>
      <c r="H15" s="1"/>
      <c r="I15" s="1"/>
      <c r="J15" s="1"/>
    </row>
    <row r="16" spans="1:10" x14ac:dyDescent="0.25">
      <c r="A16" s="1"/>
      <c r="B16" s="5"/>
      <c r="C16" s="114" t="s">
        <v>281</v>
      </c>
      <c r="D16" s="114"/>
      <c r="E16" s="114"/>
      <c r="F16" s="5"/>
      <c r="G16" s="5"/>
      <c r="H16" s="5"/>
      <c r="I16" s="5"/>
      <c r="J16" s="5"/>
    </row>
    <row r="17" spans="1:10" x14ac:dyDescent="0.25">
      <c r="A17" s="1"/>
      <c r="B17" s="1"/>
      <c r="C17" s="54"/>
      <c r="D17" s="54"/>
      <c r="E17" s="54"/>
      <c r="F17" s="54"/>
      <c r="G17" s="54"/>
      <c r="H17" s="54"/>
      <c r="I17" s="54"/>
      <c r="J17" s="54"/>
    </row>
    <row r="18" spans="1:10" x14ac:dyDescent="0.25">
      <c r="A18" s="1"/>
      <c r="B18" s="114" t="s">
        <v>282</v>
      </c>
      <c r="C18" s="114"/>
      <c r="D18" s="114"/>
      <c r="E18" s="114"/>
      <c r="F18" s="114"/>
      <c r="G18" s="114"/>
      <c r="H18" s="1"/>
      <c r="I18" s="1"/>
      <c r="J18" s="1"/>
    </row>
    <row r="19" spans="1:10" x14ac:dyDescent="0.25">
      <c r="A19" s="1"/>
      <c r="B19" s="5"/>
      <c r="C19" s="114" t="s">
        <v>281</v>
      </c>
      <c r="D19" s="114"/>
      <c r="E19" s="114"/>
      <c r="F19" s="5"/>
      <c r="G19" s="5"/>
      <c r="H19" s="5"/>
      <c r="I19" s="5"/>
      <c r="J19" s="5"/>
    </row>
  </sheetData>
  <mergeCells count="16">
    <mergeCell ref="I6:I7"/>
    <mergeCell ref="J6:J7"/>
    <mergeCell ref="B15:G15"/>
    <mergeCell ref="C16:E16"/>
    <mergeCell ref="B18:G18"/>
    <mergeCell ref="C19:E19"/>
    <mergeCell ref="I1:J1"/>
    <mergeCell ref="A3:J3"/>
    <mergeCell ref="A4:J4"/>
    <mergeCell ref="I5:J5"/>
    <mergeCell ref="A6:A7"/>
    <mergeCell ref="B6:B7"/>
    <mergeCell ref="C6:E6"/>
    <mergeCell ref="F6:F7"/>
    <mergeCell ref="G6:G7"/>
    <mergeCell ref="H6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8D720-AF21-421A-BBE5-10B5A28BB495}">
  <dimension ref="A1:M36"/>
  <sheetViews>
    <sheetView workbookViewId="0">
      <selection activeCell="A5" sqref="A5:J5"/>
    </sheetView>
  </sheetViews>
  <sheetFormatPr defaultRowHeight="15" x14ac:dyDescent="0.25"/>
  <cols>
    <col min="1" max="1" width="47" customWidth="1"/>
    <col min="2" max="2" width="45.7109375" customWidth="1"/>
    <col min="3" max="3" width="15.5703125" customWidth="1"/>
    <col min="4" max="4" width="19.7109375" customWidth="1"/>
    <col min="5" max="5" width="18.28515625" customWidth="1"/>
    <col min="6" max="6" width="18" customWidth="1"/>
    <col min="7" max="7" width="19" customWidth="1"/>
    <col min="8" max="8" width="29.140625" customWidth="1"/>
    <col min="9" max="9" width="17" customWidth="1"/>
    <col min="10" max="10" width="24.140625" customWidth="1"/>
  </cols>
  <sheetData>
    <row r="1" spans="1:13" ht="18.75" x14ac:dyDescent="0.25">
      <c r="A1" s="115" t="s">
        <v>283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  <c r="L1" s="116"/>
      <c r="M1" s="116"/>
    </row>
    <row r="2" spans="1:13" ht="15.75" x14ac:dyDescent="0.25">
      <c r="A2" s="1"/>
      <c r="B2" s="1"/>
      <c r="C2" s="1"/>
      <c r="D2" s="1"/>
      <c r="E2" s="1"/>
      <c r="F2" s="1"/>
      <c r="G2" s="1"/>
      <c r="H2" s="117"/>
      <c r="I2" s="117"/>
      <c r="J2" s="117"/>
      <c r="K2" s="116"/>
      <c r="L2" s="116"/>
      <c r="M2" s="116"/>
    </row>
    <row r="3" spans="1:13" ht="15.75" customHeight="1" x14ac:dyDescent="0.25">
      <c r="A3" s="118" t="s">
        <v>284</v>
      </c>
      <c r="B3" s="118"/>
      <c r="C3" s="118"/>
      <c r="D3" s="118"/>
      <c r="E3" s="118"/>
      <c r="F3" s="118"/>
      <c r="G3" s="118"/>
      <c r="H3" s="118"/>
      <c r="I3" s="118"/>
      <c r="J3" s="118"/>
      <c r="K3" s="116"/>
      <c r="L3" s="116"/>
      <c r="M3" s="116"/>
    </row>
    <row r="4" spans="1:13" ht="31.5" customHeight="1" x14ac:dyDescent="0.25">
      <c r="A4" s="119" t="s">
        <v>389</v>
      </c>
      <c r="B4" s="119"/>
      <c r="C4" s="119"/>
      <c r="D4" s="119"/>
      <c r="E4" s="119"/>
      <c r="F4" s="119"/>
      <c r="G4" s="119"/>
      <c r="H4" s="119"/>
      <c r="I4" s="119"/>
      <c r="J4" s="119"/>
      <c r="K4" s="116"/>
      <c r="L4" s="116"/>
      <c r="M4" s="116"/>
    </row>
    <row r="5" spans="1:13" ht="15.75" customHeight="1" x14ac:dyDescent="0.25">
      <c r="A5" s="120" t="s">
        <v>285</v>
      </c>
      <c r="B5" s="120"/>
      <c r="C5" s="120"/>
      <c r="D5" s="120"/>
      <c r="E5" s="120"/>
      <c r="F5" s="120"/>
      <c r="G5" s="120"/>
      <c r="H5" s="120"/>
      <c r="I5" s="120"/>
      <c r="J5" s="120"/>
      <c r="K5" s="116"/>
      <c r="L5" s="116"/>
      <c r="M5" s="116"/>
    </row>
    <row r="6" spans="1:13" ht="15.75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16"/>
      <c r="L6" s="116"/>
      <c r="M6" s="116"/>
    </row>
    <row r="7" spans="1:13" ht="31.5" x14ac:dyDescent="0.25">
      <c r="A7" s="122" t="s">
        <v>286</v>
      </c>
      <c r="B7" s="122"/>
      <c r="C7" s="123" t="s">
        <v>287</v>
      </c>
      <c r="D7" s="123"/>
      <c r="E7" s="123"/>
      <c r="F7" s="123"/>
      <c r="G7" s="123"/>
      <c r="H7" s="123" t="s">
        <v>288</v>
      </c>
      <c r="I7" s="123"/>
      <c r="J7" s="123"/>
      <c r="K7" s="124"/>
      <c r="L7" s="116"/>
      <c r="M7" s="116"/>
    </row>
    <row r="8" spans="1:13" ht="47.25" customHeight="1" x14ac:dyDescent="0.25">
      <c r="A8" s="122"/>
      <c r="B8" s="122"/>
      <c r="C8" s="123" t="s">
        <v>289</v>
      </c>
      <c r="D8" s="123"/>
      <c r="E8" s="123"/>
      <c r="F8" s="123"/>
      <c r="G8" s="123"/>
      <c r="H8" s="123"/>
      <c r="I8" s="123"/>
      <c r="J8" s="123"/>
      <c r="K8" s="124"/>
      <c r="L8" s="116"/>
      <c r="M8" s="116"/>
    </row>
    <row r="9" spans="1:13" ht="15.75" x14ac:dyDescent="0.25">
      <c r="A9" s="123" t="s">
        <v>290</v>
      </c>
      <c r="B9" s="123" t="s">
        <v>291</v>
      </c>
      <c r="C9" s="123" t="s">
        <v>292</v>
      </c>
      <c r="D9" s="123" t="s">
        <v>293</v>
      </c>
      <c r="E9" s="122" t="s">
        <v>294</v>
      </c>
      <c r="F9" s="122" t="s">
        <v>295</v>
      </c>
      <c r="G9" s="123"/>
      <c r="H9" s="125">
        <v>33770</v>
      </c>
      <c r="I9" s="125"/>
      <c r="J9" s="125"/>
      <c r="K9" s="124"/>
      <c r="L9" s="116"/>
      <c r="M9" s="116"/>
    </row>
    <row r="10" spans="1:13" ht="31.5" x14ac:dyDescent="0.25">
      <c r="A10" s="123"/>
      <c r="B10" s="123"/>
      <c r="C10" s="123"/>
      <c r="D10" s="123"/>
      <c r="E10" s="122" t="s">
        <v>296</v>
      </c>
      <c r="F10" s="122" t="s">
        <v>296</v>
      </c>
      <c r="G10" s="123"/>
      <c r="H10" s="125"/>
      <c r="I10" s="125"/>
      <c r="J10" s="125"/>
      <c r="K10" s="124"/>
      <c r="L10" s="116"/>
      <c r="M10" s="116"/>
    </row>
    <row r="11" spans="1:13" ht="25.5" x14ac:dyDescent="0.25">
      <c r="A11" s="123"/>
      <c r="B11" s="126" t="s">
        <v>297</v>
      </c>
      <c r="C11" s="122" t="s">
        <v>298</v>
      </c>
      <c r="D11" s="122">
        <v>1</v>
      </c>
      <c r="E11" s="122">
        <v>0</v>
      </c>
      <c r="F11" s="122">
        <v>0</v>
      </c>
      <c r="G11" s="122"/>
      <c r="H11" s="125"/>
      <c r="I11" s="125"/>
      <c r="J11" s="125"/>
      <c r="K11" s="124"/>
      <c r="L11" s="116"/>
      <c r="M11" s="116"/>
    </row>
    <row r="12" spans="1:13" ht="25.5" x14ac:dyDescent="0.25">
      <c r="A12" s="123"/>
      <c r="B12" s="126" t="s">
        <v>299</v>
      </c>
      <c r="C12" s="122" t="s">
        <v>300</v>
      </c>
      <c r="D12" s="122">
        <v>0</v>
      </c>
      <c r="E12" s="122">
        <v>0</v>
      </c>
      <c r="F12" s="122">
        <v>0</v>
      </c>
      <c r="G12" s="122"/>
      <c r="H12" s="125"/>
      <c r="I12" s="125"/>
      <c r="J12" s="125"/>
      <c r="K12" s="124"/>
      <c r="L12" s="116"/>
      <c r="M12" s="116"/>
    </row>
    <row r="13" spans="1:13" ht="15.75" x14ac:dyDescent="0.25">
      <c r="A13" s="123"/>
      <c r="B13" s="126" t="s">
        <v>301</v>
      </c>
      <c r="C13" s="122" t="s">
        <v>302</v>
      </c>
      <c r="D13" s="122">
        <v>0</v>
      </c>
      <c r="E13" s="122">
        <v>0</v>
      </c>
      <c r="F13" s="122">
        <v>0</v>
      </c>
      <c r="G13" s="122"/>
      <c r="H13" s="125"/>
      <c r="I13" s="125"/>
      <c r="J13" s="125"/>
      <c r="K13" s="124"/>
      <c r="L13" s="116"/>
      <c r="M13" s="116"/>
    </row>
    <row r="14" spans="1:13" ht="25.5" x14ac:dyDescent="0.25">
      <c r="A14" s="123"/>
      <c r="B14" s="126" t="s">
        <v>303</v>
      </c>
      <c r="C14" s="122" t="s">
        <v>304</v>
      </c>
      <c r="D14" s="122">
        <v>0</v>
      </c>
      <c r="E14" s="122">
        <v>0</v>
      </c>
      <c r="F14" s="122">
        <v>0</v>
      </c>
      <c r="G14" s="122"/>
      <c r="H14" s="125"/>
      <c r="I14" s="125"/>
      <c r="J14" s="125"/>
      <c r="K14" s="124"/>
      <c r="L14" s="116"/>
      <c r="M14" s="116"/>
    </row>
    <row r="15" spans="1:13" x14ac:dyDescent="0.25">
      <c r="A15" s="123"/>
      <c r="B15" s="126" t="s">
        <v>305</v>
      </c>
      <c r="C15" s="123" t="s">
        <v>306</v>
      </c>
      <c r="D15" s="123">
        <v>0</v>
      </c>
      <c r="E15" s="123">
        <v>0</v>
      </c>
      <c r="F15" s="123">
        <v>0</v>
      </c>
      <c r="G15" s="123"/>
      <c r="H15" s="125"/>
      <c r="I15" s="125"/>
      <c r="J15" s="125"/>
      <c r="K15" s="124"/>
      <c r="L15" s="116"/>
      <c r="M15" s="116"/>
    </row>
    <row r="16" spans="1:13" ht="25.5" x14ac:dyDescent="0.25">
      <c r="A16" s="123"/>
      <c r="B16" s="126" t="s">
        <v>307</v>
      </c>
      <c r="C16" s="123"/>
      <c r="D16" s="123"/>
      <c r="E16" s="123"/>
      <c r="F16" s="123"/>
      <c r="G16" s="123"/>
      <c r="H16" s="125"/>
      <c r="I16" s="125"/>
      <c r="J16" s="125"/>
      <c r="K16" s="124"/>
      <c r="L16" s="116"/>
      <c r="M16" s="116"/>
    </row>
    <row r="17" spans="1:13" ht="15.75" x14ac:dyDescent="0.25">
      <c r="A17" s="123"/>
      <c r="B17" s="122"/>
      <c r="C17" s="122" t="s">
        <v>308</v>
      </c>
      <c r="D17" s="122">
        <v>1</v>
      </c>
      <c r="E17" s="122">
        <v>0</v>
      </c>
      <c r="F17" s="122">
        <v>0</v>
      </c>
      <c r="G17" s="122"/>
      <c r="H17" s="125"/>
      <c r="I17" s="125"/>
      <c r="J17" s="125"/>
      <c r="K17" s="124"/>
      <c r="L17" s="116"/>
      <c r="M17" s="116"/>
    </row>
    <row r="18" spans="1:13" ht="15.75" x14ac:dyDescent="0.25">
      <c r="A18" s="123"/>
      <c r="B18" s="122" t="s">
        <v>309</v>
      </c>
      <c r="C18" s="122" t="s">
        <v>310</v>
      </c>
      <c r="D18" s="122">
        <v>33770</v>
      </c>
      <c r="E18" s="122">
        <v>0</v>
      </c>
      <c r="F18" s="122">
        <v>0</v>
      </c>
      <c r="G18" s="122"/>
      <c r="H18" s="125"/>
      <c r="I18" s="125"/>
      <c r="J18" s="125"/>
      <c r="K18" s="124"/>
      <c r="L18" s="116"/>
      <c r="M18" s="116"/>
    </row>
    <row r="19" spans="1:13" ht="15.75" x14ac:dyDescent="0.25">
      <c r="A19" s="123"/>
      <c r="B19" s="122"/>
      <c r="C19" s="122" t="s">
        <v>311</v>
      </c>
      <c r="D19" s="122">
        <v>33770</v>
      </c>
      <c r="E19" s="122">
        <v>0</v>
      </c>
      <c r="F19" s="122">
        <v>0</v>
      </c>
      <c r="G19" s="122">
        <v>33770</v>
      </c>
      <c r="H19" s="125"/>
      <c r="I19" s="125"/>
      <c r="J19" s="125"/>
      <c r="K19" s="124"/>
      <c r="L19" s="116"/>
      <c r="M19" s="116"/>
    </row>
    <row r="20" spans="1:13" ht="15.75" x14ac:dyDescent="0.25">
      <c r="A20" s="127" t="s">
        <v>312</v>
      </c>
      <c r="B20" s="127"/>
      <c r="C20" s="128"/>
      <c r="D20" s="129" t="s">
        <v>313</v>
      </c>
      <c r="E20" s="129"/>
      <c r="F20" s="129"/>
      <c r="G20" s="122">
        <v>0.4</v>
      </c>
      <c r="H20" s="130"/>
      <c r="I20" s="130"/>
      <c r="J20" s="130"/>
      <c r="K20" s="124"/>
      <c r="L20" s="116"/>
      <c r="M20" s="116"/>
    </row>
    <row r="21" spans="1:13" ht="31.5" customHeight="1" x14ac:dyDescent="0.25">
      <c r="A21" s="127" t="s">
        <v>314</v>
      </c>
      <c r="B21" s="127"/>
      <c r="C21" s="128"/>
      <c r="D21" s="129" t="s">
        <v>315</v>
      </c>
      <c r="E21" s="129"/>
      <c r="F21" s="129"/>
      <c r="G21" s="122">
        <v>0.4</v>
      </c>
      <c r="H21" s="130"/>
      <c r="I21" s="130"/>
      <c r="J21" s="130"/>
      <c r="K21" s="124"/>
      <c r="L21" s="116"/>
      <c r="M21" s="116"/>
    </row>
    <row r="22" spans="1:13" ht="31.5" customHeight="1" x14ac:dyDescent="0.25">
      <c r="A22" s="127" t="s">
        <v>316</v>
      </c>
      <c r="B22" s="127"/>
      <c r="C22" s="128"/>
      <c r="D22" s="129" t="s">
        <v>317</v>
      </c>
      <c r="E22" s="129"/>
      <c r="F22" s="129"/>
      <c r="G22" s="122">
        <v>0.8</v>
      </c>
      <c r="H22" s="130"/>
      <c r="I22" s="130"/>
      <c r="J22" s="130"/>
      <c r="K22" s="124"/>
      <c r="L22" s="116"/>
      <c r="M22" s="116"/>
    </row>
    <row r="23" spans="1:13" ht="31.5" customHeight="1" x14ac:dyDescent="0.25">
      <c r="A23" s="127" t="s">
        <v>318</v>
      </c>
      <c r="B23" s="127"/>
      <c r="C23" s="128"/>
      <c r="D23" s="129"/>
      <c r="E23" s="129"/>
      <c r="F23" s="129"/>
      <c r="G23" s="122">
        <v>0.3</v>
      </c>
      <c r="H23" s="130"/>
      <c r="I23" s="130"/>
      <c r="J23" s="130"/>
      <c r="K23" s="124"/>
      <c r="L23" s="116"/>
      <c r="M23" s="116"/>
    </row>
    <row r="24" spans="1:13" ht="15.75" x14ac:dyDescent="0.25">
      <c r="A24" s="127" t="s">
        <v>319</v>
      </c>
      <c r="B24" s="127"/>
      <c r="C24" s="127"/>
      <c r="D24" s="127"/>
      <c r="E24" s="127"/>
      <c r="F24" s="127"/>
      <c r="G24" s="127"/>
      <c r="H24" s="131">
        <v>1296.77</v>
      </c>
      <c r="I24" s="131"/>
      <c r="J24" s="131"/>
      <c r="K24" s="124"/>
      <c r="L24" s="116"/>
      <c r="M24" s="116"/>
    </row>
    <row r="25" spans="1:13" ht="31.5" customHeight="1" x14ac:dyDescent="0.25">
      <c r="A25" s="132" t="s">
        <v>320</v>
      </c>
      <c r="B25" s="132"/>
      <c r="C25" s="132"/>
      <c r="D25" s="132"/>
      <c r="E25" s="132"/>
      <c r="F25" s="132"/>
      <c r="G25" s="133">
        <v>6.1</v>
      </c>
      <c r="H25" s="134">
        <v>7910.28</v>
      </c>
      <c r="I25" s="134"/>
      <c r="J25" s="134"/>
      <c r="K25" s="124"/>
      <c r="L25" s="116"/>
      <c r="M25" s="116"/>
    </row>
    <row r="26" spans="1:13" ht="15.75" x14ac:dyDescent="0.25">
      <c r="A26" s="135" t="s">
        <v>321</v>
      </c>
      <c r="B26" s="135"/>
      <c r="C26" s="135"/>
      <c r="D26" s="135"/>
      <c r="E26" s="135"/>
      <c r="F26" s="135"/>
      <c r="G26" s="133">
        <v>0.123</v>
      </c>
      <c r="H26" s="136">
        <v>969.57</v>
      </c>
      <c r="I26" s="136"/>
      <c r="J26" s="136"/>
      <c r="K26" s="124"/>
      <c r="L26" s="116"/>
      <c r="M26" s="116"/>
    </row>
    <row r="27" spans="1:13" ht="15.75" x14ac:dyDescent="0.25">
      <c r="A27" s="137" t="s">
        <v>322</v>
      </c>
      <c r="B27" s="137"/>
      <c r="C27" s="137"/>
      <c r="D27" s="137"/>
      <c r="E27" s="137"/>
      <c r="F27" s="137"/>
      <c r="G27" s="138">
        <v>0.2</v>
      </c>
      <c r="H27" s="137">
        <v>193.91</v>
      </c>
      <c r="I27" s="137"/>
      <c r="J27" s="137"/>
      <c r="K27" s="124"/>
      <c r="L27" s="116"/>
      <c r="M27" s="116"/>
    </row>
    <row r="28" spans="1:13" ht="15.75" x14ac:dyDescent="0.25">
      <c r="A28" s="135" t="s">
        <v>323</v>
      </c>
      <c r="B28" s="135"/>
      <c r="C28" s="135"/>
      <c r="D28" s="135"/>
      <c r="E28" s="135"/>
      <c r="F28" s="135"/>
      <c r="G28" s="139"/>
      <c r="H28" s="134">
        <v>1163.48</v>
      </c>
      <c r="I28" s="134"/>
      <c r="J28" s="134"/>
      <c r="K28" s="124"/>
      <c r="L28" s="116"/>
      <c r="M28" s="116"/>
    </row>
    <row r="29" spans="1:13" ht="15.75" x14ac:dyDescent="0.25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16"/>
      <c r="L29" s="116"/>
      <c r="M29" s="116"/>
    </row>
    <row r="30" spans="1:13" ht="15.75" x14ac:dyDescent="0.25">
      <c r="A30" s="141"/>
      <c r="B30" s="141"/>
      <c r="C30" s="1"/>
      <c r="D30" s="1"/>
      <c r="E30" s="1"/>
      <c r="F30" s="1"/>
      <c r="G30" s="1"/>
      <c r="H30" s="117"/>
      <c r="I30" s="117"/>
      <c r="J30" s="117"/>
      <c r="K30" s="116"/>
      <c r="L30" s="116"/>
      <c r="M30" s="116"/>
    </row>
    <row r="31" spans="1:13" ht="15.75" x14ac:dyDescent="0.25">
      <c r="A31" s="142" t="s">
        <v>280</v>
      </c>
      <c r="B31" s="142"/>
      <c r="C31" s="142"/>
      <c r="D31" s="142"/>
      <c r="E31" s="142"/>
      <c r="F31" s="142"/>
      <c r="G31" s="142"/>
      <c r="H31" s="142"/>
      <c r="I31" s="4"/>
      <c r="J31" s="4"/>
      <c r="K31" s="116"/>
      <c r="L31" s="116"/>
      <c r="M31" s="116"/>
    </row>
    <row r="32" spans="1:13" x14ac:dyDescent="0.25">
      <c r="A32" s="5"/>
      <c r="B32" s="143" t="s">
        <v>281</v>
      </c>
      <c r="C32" s="143"/>
      <c r="D32" s="1"/>
      <c r="E32" s="1"/>
      <c r="F32" s="1"/>
      <c r="G32" s="1"/>
      <c r="H32" s="117"/>
      <c r="I32" s="117"/>
      <c r="J32" s="117"/>
      <c r="K32" s="4"/>
      <c r="L32" s="4"/>
      <c r="M32" s="4"/>
    </row>
    <row r="33" spans="1:13" x14ac:dyDescent="0.25">
      <c r="A33" s="1"/>
      <c r="B33" s="54"/>
      <c r="C33" s="54"/>
      <c r="D33" s="1"/>
      <c r="E33" s="1"/>
      <c r="F33" s="1"/>
      <c r="G33" s="1"/>
      <c r="H33" s="117"/>
      <c r="I33" s="117"/>
      <c r="J33" s="117"/>
      <c r="K33" s="4"/>
      <c r="L33" s="4"/>
      <c r="M33" s="4"/>
    </row>
    <row r="34" spans="1:13" x14ac:dyDescent="0.25">
      <c r="A34" s="5"/>
      <c r="B34" s="5"/>
      <c r="C34" s="5"/>
      <c r="D34" s="1"/>
      <c r="E34" s="1"/>
      <c r="F34" s="1"/>
      <c r="G34" s="1"/>
      <c r="H34" s="117"/>
      <c r="I34" s="117"/>
      <c r="J34" s="117"/>
      <c r="K34" s="4"/>
      <c r="L34" s="4"/>
      <c r="M34" s="4"/>
    </row>
    <row r="35" spans="1:13" ht="15.75" x14ac:dyDescent="0.25">
      <c r="A35" s="142" t="s">
        <v>282</v>
      </c>
      <c r="B35" s="142"/>
      <c r="C35" s="142"/>
      <c r="D35" s="142"/>
      <c r="E35" s="142"/>
      <c r="F35" s="142"/>
      <c r="G35" s="142"/>
      <c r="H35" s="142"/>
      <c r="I35" s="1"/>
      <c r="J35" s="1"/>
      <c r="K35" s="116"/>
      <c r="L35" s="116"/>
      <c r="M35" s="116"/>
    </row>
    <row r="36" spans="1:13" x14ac:dyDescent="0.25">
      <c r="A36" s="5"/>
      <c r="B36" s="143" t="s">
        <v>281</v>
      </c>
      <c r="C36" s="143"/>
      <c r="D36" s="1"/>
      <c r="E36" s="1"/>
      <c r="F36" s="1"/>
      <c r="G36" s="1"/>
      <c r="H36" s="117"/>
      <c r="I36" s="117"/>
      <c r="J36" s="117"/>
      <c r="K36" s="4"/>
      <c r="L36" s="4"/>
      <c r="M36" s="4"/>
    </row>
  </sheetData>
  <mergeCells count="83">
    <mergeCell ref="B36:C36"/>
    <mergeCell ref="H36:J36"/>
    <mergeCell ref="B32:C32"/>
    <mergeCell ref="H32:J32"/>
    <mergeCell ref="H33:J33"/>
    <mergeCell ref="H34:J34"/>
    <mergeCell ref="A35:H35"/>
    <mergeCell ref="K35:M35"/>
    <mergeCell ref="A29:J29"/>
    <mergeCell ref="K29:M29"/>
    <mergeCell ref="H30:J30"/>
    <mergeCell ref="K30:M30"/>
    <mergeCell ref="A31:H31"/>
    <mergeCell ref="K31:M31"/>
    <mergeCell ref="A27:F27"/>
    <mergeCell ref="H27:J27"/>
    <mergeCell ref="K27:M27"/>
    <mergeCell ref="A28:F28"/>
    <mergeCell ref="H28:J28"/>
    <mergeCell ref="K28:M28"/>
    <mergeCell ref="A25:F25"/>
    <mergeCell ref="H25:J25"/>
    <mergeCell ref="K25:M25"/>
    <mergeCell ref="A26:F26"/>
    <mergeCell ref="H26:J26"/>
    <mergeCell ref="K26:M26"/>
    <mergeCell ref="A23:B23"/>
    <mergeCell ref="D23:F23"/>
    <mergeCell ref="H23:J23"/>
    <mergeCell ref="K23:M23"/>
    <mergeCell ref="A24:G24"/>
    <mergeCell ref="H24:J24"/>
    <mergeCell ref="K24:M24"/>
    <mergeCell ref="A21:B21"/>
    <mergeCell ref="D21:F21"/>
    <mergeCell ref="H21:J21"/>
    <mergeCell ref="K21:M21"/>
    <mergeCell ref="A22:B22"/>
    <mergeCell ref="D22:F22"/>
    <mergeCell ref="H22:J22"/>
    <mergeCell ref="K22:M22"/>
    <mergeCell ref="K15:M16"/>
    <mergeCell ref="K17:M17"/>
    <mergeCell ref="K18:M18"/>
    <mergeCell ref="K19:M19"/>
    <mergeCell ref="A20:B20"/>
    <mergeCell ref="D20:F20"/>
    <mergeCell ref="H20:J20"/>
    <mergeCell ref="K20:M20"/>
    <mergeCell ref="K9:M10"/>
    <mergeCell ref="K11:M11"/>
    <mergeCell ref="K12:M12"/>
    <mergeCell ref="K13:M13"/>
    <mergeCell ref="K14:M14"/>
    <mergeCell ref="C15:C16"/>
    <mergeCell ref="D15:D16"/>
    <mergeCell ref="E15:E16"/>
    <mergeCell ref="F15:F16"/>
    <mergeCell ref="G15:G16"/>
    <mergeCell ref="A9:A19"/>
    <mergeCell ref="B9:B10"/>
    <mergeCell ref="C9:C10"/>
    <mergeCell ref="D9:D10"/>
    <mergeCell ref="G9:G10"/>
    <mergeCell ref="H9:J19"/>
    <mergeCell ref="C7:G7"/>
    <mergeCell ref="H7:J7"/>
    <mergeCell ref="K7:M7"/>
    <mergeCell ref="C8:G8"/>
    <mergeCell ref="H8:J8"/>
    <mergeCell ref="K8:M8"/>
    <mergeCell ref="A4:J4"/>
    <mergeCell ref="K4:M4"/>
    <mergeCell ref="A5:J5"/>
    <mergeCell ref="K5:M5"/>
    <mergeCell ref="A6:J6"/>
    <mergeCell ref="K6:M6"/>
    <mergeCell ref="A1:J1"/>
    <mergeCell ref="K1:M1"/>
    <mergeCell ref="H2:J2"/>
    <mergeCell ref="K2:M2"/>
    <mergeCell ref="A3:J3"/>
    <mergeCell ref="K3:M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9F412-6272-444A-AA0F-E578746A21F6}">
  <dimension ref="A1:R67"/>
  <sheetViews>
    <sheetView topLeftCell="A49" workbookViewId="0">
      <selection activeCell="A8" sqref="A8:F8"/>
    </sheetView>
  </sheetViews>
  <sheetFormatPr defaultRowHeight="15" x14ac:dyDescent="0.25"/>
  <cols>
    <col min="2" max="2" width="21.2851562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  <c r="Q1" s="3"/>
      <c r="R1" s="4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Q2" s="3"/>
      <c r="R2" s="4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4"/>
    </row>
    <row r="4" spans="1:18" ht="16.5" thickBot="1" x14ac:dyDescent="0.3">
      <c r="A4" s="56" t="s">
        <v>2</v>
      </c>
      <c r="B4" s="56"/>
      <c r="C4" s="56"/>
      <c r="D4" s="56"/>
      <c r="E4" s="56"/>
      <c r="F4" s="56"/>
      <c r="G4" s="57" t="s">
        <v>3</v>
      </c>
      <c r="H4" s="57"/>
      <c r="I4" s="57"/>
      <c r="J4" s="57"/>
      <c r="K4" s="57"/>
      <c r="L4" s="57"/>
      <c r="M4" s="57"/>
      <c r="N4" s="57"/>
      <c r="O4" s="57"/>
      <c r="P4" s="57"/>
      <c r="Q4" s="3"/>
      <c r="R4" s="4"/>
    </row>
    <row r="5" spans="1:18" ht="45" customHeight="1" thickBot="1" x14ac:dyDescent="0.3">
      <c r="A5" s="56" t="s">
        <v>4</v>
      </c>
      <c r="B5" s="56"/>
      <c r="C5" s="56"/>
      <c r="D5" s="56"/>
      <c r="E5" s="56"/>
      <c r="F5" s="56"/>
      <c r="G5" s="58" t="s">
        <v>5</v>
      </c>
      <c r="H5" s="58"/>
      <c r="I5" s="58"/>
      <c r="J5" s="58"/>
      <c r="K5" s="58"/>
      <c r="L5" s="58"/>
      <c r="M5" s="58"/>
      <c r="N5" s="58"/>
      <c r="O5" s="58"/>
      <c r="P5" s="58"/>
      <c r="Q5" s="3"/>
      <c r="R5" s="4"/>
    </row>
    <row r="6" spans="1:18" ht="78.75" customHeight="1" thickBot="1" x14ac:dyDescent="0.3">
      <c r="A6" s="56" t="s">
        <v>6</v>
      </c>
      <c r="B6" s="56"/>
      <c r="C6" s="56"/>
      <c r="D6" s="56"/>
      <c r="E6" s="56"/>
      <c r="F6" s="56"/>
      <c r="G6" s="58" t="s">
        <v>7</v>
      </c>
      <c r="H6" s="58"/>
      <c r="I6" s="58"/>
      <c r="J6" s="58"/>
      <c r="K6" s="58"/>
      <c r="L6" s="58"/>
      <c r="M6" s="58"/>
      <c r="N6" s="58"/>
      <c r="O6" s="58"/>
      <c r="P6" s="58"/>
      <c r="Q6" s="3"/>
      <c r="R6" s="4"/>
    </row>
    <row r="7" spans="1:18" ht="90" customHeight="1" thickBot="1" x14ac:dyDescent="0.3">
      <c r="A7" s="56" t="s">
        <v>8</v>
      </c>
      <c r="B7" s="56"/>
      <c r="C7" s="56"/>
      <c r="D7" s="56"/>
      <c r="E7" s="56"/>
      <c r="F7" s="56"/>
      <c r="G7" s="58" t="s">
        <v>9</v>
      </c>
      <c r="H7" s="58"/>
      <c r="I7" s="58"/>
      <c r="J7" s="58"/>
      <c r="K7" s="58"/>
      <c r="L7" s="58"/>
      <c r="M7" s="58"/>
      <c r="N7" s="58"/>
      <c r="O7" s="58"/>
      <c r="P7" s="58"/>
      <c r="Q7" s="3"/>
      <c r="R7" s="4"/>
    </row>
    <row r="8" spans="1:18" ht="45" customHeight="1" thickBot="1" x14ac:dyDescent="0.3">
      <c r="A8" s="56" t="s">
        <v>10</v>
      </c>
      <c r="B8" s="56"/>
      <c r="C8" s="56"/>
      <c r="D8" s="56"/>
      <c r="E8" s="56"/>
      <c r="F8" s="56"/>
      <c r="G8" s="58" t="s">
        <v>11</v>
      </c>
      <c r="H8" s="58"/>
      <c r="I8" s="58"/>
      <c r="J8" s="58"/>
      <c r="K8" s="58"/>
      <c r="L8" s="58"/>
      <c r="M8" s="58"/>
      <c r="N8" s="58"/>
      <c r="O8" s="58"/>
      <c r="P8" s="58"/>
      <c r="Q8" s="3"/>
      <c r="R8" s="4"/>
    </row>
    <row r="9" spans="1:18" ht="16.5" thickBot="1" x14ac:dyDescent="0.3">
      <c r="A9" s="56" t="s">
        <v>12</v>
      </c>
      <c r="B9" s="56"/>
      <c r="C9" s="56"/>
      <c r="D9" s="56"/>
      <c r="E9" s="56"/>
      <c r="F9" s="56"/>
      <c r="G9" s="58"/>
      <c r="H9" s="58"/>
      <c r="I9" s="58"/>
      <c r="J9" s="58"/>
      <c r="K9" s="58"/>
      <c r="L9" s="58"/>
      <c r="M9" s="58"/>
      <c r="N9" s="58"/>
      <c r="O9" s="58"/>
      <c r="P9" s="58"/>
      <c r="Q9" s="3"/>
      <c r="R9" s="4"/>
    </row>
    <row r="10" spans="1:18" ht="16.5" thickBot="1" x14ac:dyDescent="0.3">
      <c r="A10" s="56" t="s">
        <v>13</v>
      </c>
      <c r="B10" s="56"/>
      <c r="C10" s="56"/>
      <c r="D10" s="56"/>
      <c r="E10" s="56"/>
      <c r="F10" s="56"/>
      <c r="G10" s="58" t="s">
        <v>14</v>
      </c>
      <c r="H10" s="58"/>
      <c r="I10" s="58"/>
      <c r="J10" s="58"/>
      <c r="K10" s="58"/>
      <c r="L10" s="58"/>
      <c r="M10" s="58"/>
      <c r="N10" s="58"/>
      <c r="O10" s="58"/>
      <c r="P10" s="58"/>
      <c r="Q10" s="3"/>
      <c r="R10" s="4"/>
    </row>
    <row r="11" spans="1:18" ht="16.5" thickBot="1" x14ac:dyDescent="0.3">
      <c r="A11" s="56" t="s">
        <v>15</v>
      </c>
      <c r="B11" s="56"/>
      <c r="C11" s="56"/>
      <c r="D11" s="56"/>
      <c r="E11" s="56"/>
      <c r="F11" s="56"/>
      <c r="G11" s="58" t="s">
        <v>16</v>
      </c>
      <c r="H11" s="58"/>
      <c r="I11" s="58"/>
      <c r="J11" s="58"/>
      <c r="K11" s="58"/>
      <c r="L11" s="58"/>
      <c r="M11" s="58"/>
      <c r="N11" s="58"/>
      <c r="O11" s="58"/>
      <c r="P11" s="58"/>
      <c r="Q11" s="3"/>
      <c r="R11" s="4"/>
    </row>
    <row r="12" spans="1:18" ht="15.75" x14ac:dyDescent="0.25">
      <c r="A12" s="1"/>
      <c r="B12" s="1"/>
      <c r="C12" s="1"/>
      <c r="D12" s="1"/>
      <c r="E12" s="1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  <c r="R12" s="4"/>
    </row>
    <row r="13" spans="1:18" ht="33.75" customHeight="1" thickBot="1" x14ac:dyDescent="0.3">
      <c r="A13" s="59" t="s">
        <v>17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3"/>
      <c r="R13" s="4"/>
    </row>
    <row r="14" spans="1:18" ht="15.75" x14ac:dyDescent="0.25">
      <c r="A14" s="60" t="s">
        <v>18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3"/>
      <c r="R14" s="4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3"/>
      <c r="R15" s="4"/>
    </row>
    <row r="16" spans="1:18" ht="16.5" thickBot="1" x14ac:dyDescent="0.3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3"/>
      <c r="R16" s="4"/>
    </row>
    <row r="17" spans="1:18" ht="15.75" x14ac:dyDescent="0.25">
      <c r="A17" s="60" t="s">
        <v>19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3"/>
      <c r="R17" s="4"/>
    </row>
    <row r="18" spans="1:18" ht="18" x14ac:dyDescent="0.25">
      <c r="A18" s="61" t="s">
        <v>256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3"/>
      <c r="R18" s="4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3"/>
      <c r="R19" s="4"/>
    </row>
    <row r="20" spans="1:18" ht="16.5" thickBot="1" x14ac:dyDescent="0.3">
      <c r="A20" s="59" t="s">
        <v>21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3"/>
      <c r="R20" s="4"/>
    </row>
    <row r="21" spans="1:18" ht="15.75" x14ac:dyDescent="0.25">
      <c r="A21" s="60" t="s">
        <v>22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3"/>
      <c r="R21" s="4"/>
    </row>
    <row r="22" spans="1:18" ht="16.5" thickBot="1" x14ac:dyDescent="0.3">
      <c r="A22" s="6" t="s">
        <v>23</v>
      </c>
      <c r="B22" s="9" t="s">
        <v>24</v>
      </c>
      <c r="C22" s="10" t="s">
        <v>25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3"/>
      <c r="R22" s="4"/>
    </row>
    <row r="23" spans="1:18" ht="16.5" thickBot="1" x14ac:dyDescent="0.3">
      <c r="A23" s="6" t="s">
        <v>26</v>
      </c>
      <c r="B23" s="57"/>
      <c r="C23" s="57"/>
      <c r="D23" s="57"/>
      <c r="E23" s="57"/>
      <c r="F23" s="57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3"/>
      <c r="R23" s="4"/>
    </row>
    <row r="24" spans="1:18" ht="15.75" x14ac:dyDescent="0.25">
      <c r="A24" s="1"/>
      <c r="B24" s="60" t="s">
        <v>27</v>
      </c>
      <c r="C24" s="60"/>
      <c r="D24" s="60"/>
      <c r="E24" s="60"/>
      <c r="F24" s="60"/>
      <c r="G24" s="1"/>
      <c r="H24" s="1"/>
      <c r="I24" s="1"/>
      <c r="J24" s="1"/>
      <c r="K24" s="1"/>
      <c r="L24" s="1"/>
      <c r="M24" s="1"/>
      <c r="N24" s="1"/>
      <c r="O24" s="5"/>
      <c r="P24" s="1"/>
      <c r="Q24" s="3"/>
      <c r="R24" s="4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4"/>
    </row>
    <row r="26" spans="1:18" ht="16.5" thickBot="1" x14ac:dyDescent="0.3">
      <c r="A26" s="62" t="s">
        <v>28</v>
      </c>
      <c r="B26" s="62"/>
      <c r="C26" s="57" t="s">
        <v>29</v>
      </c>
      <c r="D26" s="57"/>
      <c r="E26" s="57"/>
      <c r="F26" s="57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3"/>
      <c r="R26" s="4"/>
    </row>
    <row r="27" spans="1:18" ht="15.75" x14ac:dyDescent="0.25">
      <c r="A27" s="1"/>
      <c r="B27" s="1"/>
      <c r="C27" s="6"/>
      <c r="D27" s="13"/>
      <c r="E27" s="13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3"/>
      <c r="R27" s="4"/>
    </row>
    <row r="28" spans="1:18" ht="16.5" thickBot="1" x14ac:dyDescent="0.3">
      <c r="A28" s="62" t="s">
        <v>30</v>
      </c>
      <c r="B28" s="62"/>
      <c r="C28" s="14"/>
      <c r="D28" s="15">
        <v>4.47</v>
      </c>
      <c r="E28" s="6" t="s">
        <v>31</v>
      </c>
      <c r="F28" s="1"/>
      <c r="G28" s="1"/>
      <c r="H28" s="1"/>
      <c r="I28" s="1"/>
      <c r="J28" s="1"/>
      <c r="K28" s="1"/>
      <c r="L28" s="1"/>
      <c r="M28" s="1"/>
      <c r="N28" s="4"/>
      <c r="O28" s="4"/>
      <c r="P28" s="1"/>
      <c r="Q28" s="3"/>
      <c r="R28" s="4"/>
    </row>
    <row r="29" spans="1:18" ht="15.75" x14ac:dyDescent="0.25">
      <c r="A29" s="1"/>
      <c r="B29" s="16" t="s">
        <v>32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3"/>
      <c r="R29" s="4"/>
    </row>
    <row r="30" spans="1:18" ht="16.5" thickBot="1" x14ac:dyDescent="0.3">
      <c r="A30" s="1"/>
      <c r="B30" s="12" t="s">
        <v>33</v>
      </c>
      <c r="C30" s="14"/>
      <c r="D30" s="15">
        <v>0</v>
      </c>
      <c r="E30" s="6" t="s">
        <v>31</v>
      </c>
      <c r="F30" s="1"/>
      <c r="G30" s="1"/>
      <c r="H30" s="1"/>
      <c r="I30" s="1"/>
      <c r="J30" s="1"/>
      <c r="K30" s="63" t="s">
        <v>34</v>
      </c>
      <c r="L30" s="63"/>
      <c r="M30" s="1"/>
      <c r="N30" s="17"/>
      <c r="O30" s="15">
        <v>2.13</v>
      </c>
      <c r="P30" s="6" t="s">
        <v>31</v>
      </c>
      <c r="Q30" s="3"/>
      <c r="R30" s="4"/>
    </row>
    <row r="31" spans="1:18" ht="16.5" thickBot="1" x14ac:dyDescent="0.3">
      <c r="A31" s="1"/>
      <c r="B31" s="12" t="s">
        <v>35</v>
      </c>
      <c r="C31" s="14"/>
      <c r="D31" s="15">
        <v>0</v>
      </c>
      <c r="E31" s="6" t="s">
        <v>31</v>
      </c>
      <c r="F31" s="1"/>
      <c r="G31" s="1"/>
      <c r="H31" s="1"/>
      <c r="I31" s="1"/>
      <c r="J31" s="1"/>
      <c r="K31" s="63" t="s">
        <v>36</v>
      </c>
      <c r="L31" s="63"/>
      <c r="M31" s="1"/>
      <c r="N31" s="17"/>
      <c r="O31" s="15">
        <v>0</v>
      </c>
      <c r="P31" s="6" t="s">
        <v>31</v>
      </c>
      <c r="Q31" s="3"/>
      <c r="R31" s="4"/>
    </row>
    <row r="32" spans="1:18" ht="16.5" thickBot="1" x14ac:dyDescent="0.3">
      <c r="A32" s="1"/>
      <c r="B32" s="12" t="s">
        <v>37</v>
      </c>
      <c r="C32" s="14"/>
      <c r="D32" s="15">
        <v>0</v>
      </c>
      <c r="E32" s="6" t="s">
        <v>31</v>
      </c>
      <c r="F32" s="1"/>
      <c r="G32" s="1"/>
      <c r="H32" s="1"/>
      <c r="I32" s="1"/>
      <c r="J32" s="1"/>
      <c r="K32" s="63" t="s">
        <v>38</v>
      </c>
      <c r="L32" s="63"/>
      <c r="M32" s="1"/>
      <c r="N32" s="15"/>
      <c r="O32" s="15">
        <v>3.31</v>
      </c>
      <c r="P32" s="6" t="s">
        <v>39</v>
      </c>
      <c r="Q32" s="3"/>
      <c r="R32" s="4"/>
    </row>
    <row r="33" spans="1:18" ht="16.5" thickBot="1" x14ac:dyDescent="0.3">
      <c r="A33" s="1"/>
      <c r="B33" s="12" t="s">
        <v>40</v>
      </c>
      <c r="C33" s="14"/>
      <c r="D33" s="15">
        <v>4.47</v>
      </c>
      <c r="E33" s="6" t="s">
        <v>31</v>
      </c>
      <c r="F33" s="1"/>
      <c r="G33" s="1"/>
      <c r="H33" s="1"/>
      <c r="I33" s="1"/>
      <c r="J33" s="1"/>
      <c r="K33" s="63" t="s">
        <v>41</v>
      </c>
      <c r="L33" s="63"/>
      <c r="M33" s="63"/>
      <c r="N33" s="15"/>
      <c r="O33" s="15"/>
      <c r="P33" s="6" t="s">
        <v>39</v>
      </c>
      <c r="Q33" s="3"/>
      <c r="R33" s="4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"/>
      <c r="R34" s="4"/>
    </row>
    <row r="35" spans="1:18" ht="15.75" x14ac:dyDescent="0.25">
      <c r="A35" s="64" t="s">
        <v>42</v>
      </c>
      <c r="B35" s="64" t="s">
        <v>43</v>
      </c>
      <c r="C35" s="69" t="s">
        <v>44</v>
      </c>
      <c r="D35" s="68"/>
      <c r="E35" s="68"/>
      <c r="F35" s="68"/>
      <c r="G35" s="70"/>
      <c r="H35" s="77" t="s">
        <v>45</v>
      </c>
      <c r="I35" s="69" t="s">
        <v>46</v>
      </c>
      <c r="J35" s="68"/>
      <c r="K35" s="67"/>
      <c r="L35" s="69" t="s">
        <v>47</v>
      </c>
      <c r="M35" s="68"/>
      <c r="N35" s="68"/>
      <c r="O35" s="68"/>
      <c r="P35" s="70"/>
      <c r="Q35" s="3"/>
      <c r="R35" s="4"/>
    </row>
    <row r="36" spans="1:18" ht="15.75" thickBot="1" x14ac:dyDescent="0.3">
      <c r="A36" s="65"/>
      <c r="B36" s="65"/>
      <c r="C36" s="71"/>
      <c r="D36" s="72"/>
      <c r="E36" s="72"/>
      <c r="F36" s="72"/>
      <c r="G36" s="73"/>
      <c r="H36" s="78"/>
      <c r="I36" s="80"/>
      <c r="J36" s="81"/>
      <c r="K36" s="82"/>
      <c r="L36" s="74"/>
      <c r="M36" s="75"/>
      <c r="N36" s="75"/>
      <c r="O36" s="75"/>
      <c r="P36" s="76"/>
      <c r="Q36" s="1"/>
      <c r="R36" s="4"/>
    </row>
    <row r="37" spans="1:18" ht="68.25" thickBot="1" x14ac:dyDescent="0.3">
      <c r="A37" s="66"/>
      <c r="B37" s="66"/>
      <c r="C37" s="74"/>
      <c r="D37" s="75"/>
      <c r="E37" s="75"/>
      <c r="F37" s="75"/>
      <c r="G37" s="76"/>
      <c r="H37" s="79"/>
      <c r="I37" s="19" t="s">
        <v>48</v>
      </c>
      <c r="J37" s="19" t="s">
        <v>49</v>
      </c>
      <c r="K37" s="19" t="s">
        <v>50</v>
      </c>
      <c r="L37" s="19" t="s">
        <v>51</v>
      </c>
      <c r="M37" s="19" t="s">
        <v>52</v>
      </c>
      <c r="N37" s="19" t="s">
        <v>53</v>
      </c>
      <c r="O37" s="19" t="s">
        <v>49</v>
      </c>
      <c r="P37" s="19" t="s">
        <v>54</v>
      </c>
      <c r="Q37" s="4"/>
      <c r="R37" s="4"/>
    </row>
    <row r="38" spans="1:18" ht="15.75" thickBot="1" x14ac:dyDescent="0.3">
      <c r="A38" s="20">
        <v>1</v>
      </c>
      <c r="B38" s="21">
        <v>2</v>
      </c>
      <c r="C38" s="83">
        <v>3</v>
      </c>
      <c r="D38" s="84"/>
      <c r="E38" s="84"/>
      <c r="F38" s="84"/>
      <c r="G38" s="85"/>
      <c r="H38" s="21">
        <v>4</v>
      </c>
      <c r="I38" s="21">
        <v>5</v>
      </c>
      <c r="J38" s="21">
        <v>6</v>
      </c>
      <c r="K38" s="21">
        <v>7</v>
      </c>
      <c r="L38" s="21">
        <v>8</v>
      </c>
      <c r="M38" s="21">
        <v>9</v>
      </c>
      <c r="N38" s="21">
        <v>10</v>
      </c>
      <c r="O38" s="21">
        <v>11</v>
      </c>
      <c r="P38" s="21">
        <v>12</v>
      </c>
      <c r="Q38" s="4"/>
      <c r="R38" s="4"/>
    </row>
    <row r="39" spans="1:18" ht="15.75" thickBot="1" x14ac:dyDescent="0.3">
      <c r="A39" s="86" t="s">
        <v>257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8"/>
      <c r="Q39" s="4"/>
      <c r="R39" s="4"/>
    </row>
    <row r="40" spans="1:18" ht="33.75" customHeight="1" x14ac:dyDescent="0.25">
      <c r="A40" s="23">
        <v>1</v>
      </c>
      <c r="B40" s="22" t="s">
        <v>258</v>
      </c>
      <c r="C40" s="90" t="s">
        <v>259</v>
      </c>
      <c r="D40" s="90"/>
      <c r="E40" s="90"/>
      <c r="F40" s="90"/>
      <c r="G40" s="90"/>
      <c r="H40" s="24" t="s">
        <v>94</v>
      </c>
      <c r="I40" s="24">
        <v>1</v>
      </c>
      <c r="J40" s="24">
        <v>1</v>
      </c>
      <c r="K40" s="24">
        <v>1</v>
      </c>
      <c r="L40" s="25"/>
      <c r="M40" s="24"/>
      <c r="N40" s="25"/>
      <c r="O40" s="24"/>
      <c r="P40" s="26"/>
      <c r="Q40" s="4"/>
      <c r="R40" s="4"/>
    </row>
    <row r="41" spans="1:18" ht="56.25" x14ac:dyDescent="0.25">
      <c r="A41" s="27"/>
      <c r="B41" s="28" t="s">
        <v>201</v>
      </c>
      <c r="C41" s="91" t="s">
        <v>202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2"/>
      <c r="Q41" s="4"/>
      <c r="R41" s="4"/>
    </row>
    <row r="42" spans="1:18" x14ac:dyDescent="0.25">
      <c r="A42" s="30"/>
      <c r="B42" s="31">
        <v>1</v>
      </c>
      <c r="C42" s="56" t="s">
        <v>63</v>
      </c>
      <c r="D42" s="56"/>
      <c r="E42" s="56"/>
      <c r="F42" s="56"/>
      <c r="G42" s="56"/>
      <c r="H42" s="7" t="s">
        <v>64</v>
      </c>
      <c r="I42" s="32"/>
      <c r="J42" s="32"/>
      <c r="K42" s="7">
        <v>3.3119999999999998</v>
      </c>
      <c r="L42" s="32"/>
      <c r="M42" s="32"/>
      <c r="N42" s="32"/>
      <c r="O42" s="32"/>
      <c r="P42" s="52">
        <v>2126.19</v>
      </c>
      <c r="Q42" s="4"/>
      <c r="R42" s="4"/>
    </row>
    <row r="43" spans="1:18" x14ac:dyDescent="0.25">
      <c r="A43" s="34"/>
      <c r="B43" s="31" t="s">
        <v>203</v>
      </c>
      <c r="C43" s="56" t="s">
        <v>204</v>
      </c>
      <c r="D43" s="56"/>
      <c r="E43" s="56"/>
      <c r="F43" s="56"/>
      <c r="G43" s="56"/>
      <c r="H43" s="7" t="s">
        <v>64</v>
      </c>
      <c r="I43" s="7">
        <v>0.9</v>
      </c>
      <c r="J43" s="7">
        <v>1.2</v>
      </c>
      <c r="K43" s="7">
        <v>1.08</v>
      </c>
      <c r="L43" s="32"/>
      <c r="M43" s="32"/>
      <c r="N43" s="31">
        <v>632.25</v>
      </c>
      <c r="O43" s="32"/>
      <c r="P43" s="33">
        <v>682.83</v>
      </c>
      <c r="Q43" s="4"/>
      <c r="R43" s="4"/>
    </row>
    <row r="44" spans="1:18" x14ac:dyDescent="0.25">
      <c r="A44" s="34"/>
      <c r="B44" s="31" t="s">
        <v>205</v>
      </c>
      <c r="C44" s="56" t="s">
        <v>206</v>
      </c>
      <c r="D44" s="56"/>
      <c r="E44" s="56"/>
      <c r="F44" s="56"/>
      <c r="G44" s="56"/>
      <c r="H44" s="7" t="s">
        <v>64</v>
      </c>
      <c r="I44" s="7">
        <v>0.72</v>
      </c>
      <c r="J44" s="7">
        <v>1.2</v>
      </c>
      <c r="K44" s="7">
        <v>0.86399999999999999</v>
      </c>
      <c r="L44" s="32"/>
      <c r="M44" s="32"/>
      <c r="N44" s="31">
        <v>576.38</v>
      </c>
      <c r="O44" s="32"/>
      <c r="P44" s="33">
        <v>497.99</v>
      </c>
      <c r="Q44" s="4"/>
      <c r="R44" s="4"/>
    </row>
    <row r="45" spans="1:18" ht="15.75" thickBot="1" x14ac:dyDescent="0.3">
      <c r="A45" s="34"/>
      <c r="B45" s="31" t="s">
        <v>207</v>
      </c>
      <c r="C45" s="57" t="s">
        <v>208</v>
      </c>
      <c r="D45" s="57"/>
      <c r="E45" s="57"/>
      <c r="F45" s="57"/>
      <c r="G45" s="57"/>
      <c r="H45" s="7" t="s">
        <v>64</v>
      </c>
      <c r="I45" s="7">
        <v>1.1399999999999999</v>
      </c>
      <c r="J45" s="7">
        <v>1.2</v>
      </c>
      <c r="K45" s="7">
        <v>1.3680000000000001</v>
      </c>
      <c r="L45" s="32"/>
      <c r="M45" s="32"/>
      <c r="N45" s="31">
        <v>691.06</v>
      </c>
      <c r="O45" s="32"/>
      <c r="P45" s="33">
        <v>945.37</v>
      </c>
      <c r="Q45" s="4"/>
      <c r="R45" s="4"/>
    </row>
    <row r="46" spans="1:18" x14ac:dyDescent="0.25">
      <c r="A46" s="35"/>
      <c r="B46" s="32"/>
      <c r="C46" s="90" t="s">
        <v>67</v>
      </c>
      <c r="D46" s="90"/>
      <c r="E46" s="90"/>
      <c r="F46" s="90"/>
      <c r="G46" s="90"/>
      <c r="H46" s="37"/>
      <c r="I46" s="37"/>
      <c r="J46" s="37"/>
      <c r="K46" s="37"/>
      <c r="L46" s="38"/>
      <c r="M46" s="37"/>
      <c r="N46" s="38"/>
      <c r="O46" s="37"/>
      <c r="P46" s="44">
        <v>2126.19</v>
      </c>
      <c r="Q46" s="4"/>
      <c r="R46" s="4"/>
    </row>
    <row r="47" spans="1:18" x14ac:dyDescent="0.25">
      <c r="A47" s="34"/>
      <c r="B47" s="32"/>
      <c r="C47" s="56" t="s">
        <v>71</v>
      </c>
      <c r="D47" s="56"/>
      <c r="E47" s="56"/>
      <c r="F47" s="56"/>
      <c r="G47" s="56"/>
      <c r="H47" s="32"/>
      <c r="I47" s="32"/>
      <c r="J47" s="32"/>
      <c r="K47" s="32"/>
      <c r="L47" s="32"/>
      <c r="M47" s="32"/>
      <c r="N47" s="32"/>
      <c r="O47" s="32"/>
      <c r="P47" s="52">
        <v>2126.19</v>
      </c>
      <c r="Q47" s="4"/>
      <c r="R47" s="4"/>
    </row>
    <row r="48" spans="1:18" ht="22.5" customHeight="1" x14ac:dyDescent="0.25">
      <c r="A48" s="34"/>
      <c r="B48" s="31" t="s">
        <v>209</v>
      </c>
      <c r="C48" s="56" t="s">
        <v>210</v>
      </c>
      <c r="D48" s="56"/>
      <c r="E48" s="56"/>
      <c r="F48" s="56"/>
      <c r="G48" s="56"/>
      <c r="H48" s="7" t="s">
        <v>70</v>
      </c>
      <c r="I48" s="7">
        <v>74</v>
      </c>
      <c r="J48" s="32"/>
      <c r="K48" s="7">
        <v>74</v>
      </c>
      <c r="L48" s="32"/>
      <c r="M48" s="32"/>
      <c r="N48" s="32"/>
      <c r="O48" s="32"/>
      <c r="P48" s="52">
        <v>1573.38</v>
      </c>
      <c r="Q48" s="4"/>
      <c r="R48" s="4"/>
    </row>
    <row r="49" spans="1:18" ht="23.25" thickBot="1" x14ac:dyDescent="0.3">
      <c r="A49" s="34"/>
      <c r="B49" s="31" t="s">
        <v>211</v>
      </c>
      <c r="C49" s="57" t="s">
        <v>212</v>
      </c>
      <c r="D49" s="57"/>
      <c r="E49" s="57"/>
      <c r="F49" s="57"/>
      <c r="G49" s="57"/>
      <c r="H49" s="7" t="s">
        <v>70</v>
      </c>
      <c r="I49" s="7">
        <v>36</v>
      </c>
      <c r="J49" s="32"/>
      <c r="K49" s="7">
        <v>36</v>
      </c>
      <c r="L49" s="32"/>
      <c r="M49" s="32"/>
      <c r="N49" s="32"/>
      <c r="O49" s="32"/>
      <c r="P49" s="33">
        <v>765.43</v>
      </c>
      <c r="Q49" s="4"/>
      <c r="R49" s="4"/>
    </row>
    <row r="50" spans="1:18" x14ac:dyDescent="0.25">
      <c r="A50" s="23"/>
      <c r="B50" s="32"/>
      <c r="C50" s="90" t="s">
        <v>76</v>
      </c>
      <c r="D50" s="90"/>
      <c r="E50" s="90"/>
      <c r="F50" s="90"/>
      <c r="G50" s="90"/>
      <c r="H50" s="37"/>
      <c r="I50" s="37"/>
      <c r="J50" s="37"/>
      <c r="K50" s="37"/>
      <c r="L50" s="38"/>
      <c r="M50" s="37"/>
      <c r="N50" s="41">
        <v>4465</v>
      </c>
      <c r="O50" s="37"/>
      <c r="P50" s="44">
        <v>4465</v>
      </c>
      <c r="Q50" s="4"/>
      <c r="R50" s="4"/>
    </row>
    <row r="51" spans="1:18" x14ac:dyDescent="0.25">
      <c r="A51" s="35"/>
      <c r="B51" s="32"/>
      <c r="C51" s="89" t="s">
        <v>241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46"/>
      <c r="Q51" s="4"/>
      <c r="R51" s="4"/>
    </row>
    <row r="52" spans="1:18" x14ac:dyDescent="0.25">
      <c r="A52" s="35"/>
      <c r="B52" s="32"/>
      <c r="C52" s="91" t="s">
        <v>242</v>
      </c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47">
        <v>2126.19</v>
      </c>
      <c r="Q52" s="4"/>
      <c r="R52" s="4"/>
    </row>
    <row r="53" spans="1:18" x14ac:dyDescent="0.25">
      <c r="A53" s="35"/>
      <c r="B53" s="32"/>
      <c r="C53" s="91" t="s">
        <v>147</v>
      </c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48"/>
      <c r="Q53" s="4"/>
      <c r="R53" s="4"/>
    </row>
    <row r="54" spans="1:18" x14ac:dyDescent="0.25">
      <c r="A54" s="35"/>
      <c r="B54" s="32"/>
      <c r="C54" s="91" t="s">
        <v>148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47">
        <v>2126.19</v>
      </c>
      <c r="Q54" s="4"/>
      <c r="R54" s="4"/>
    </row>
    <row r="55" spans="1:18" x14ac:dyDescent="0.25">
      <c r="A55" s="35"/>
      <c r="B55" s="32"/>
      <c r="C55" s="91" t="s">
        <v>214</v>
      </c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47">
        <v>4465</v>
      </c>
      <c r="Q55" s="4"/>
      <c r="R55" s="4"/>
    </row>
    <row r="56" spans="1:18" x14ac:dyDescent="0.25">
      <c r="A56" s="35"/>
      <c r="B56" s="32"/>
      <c r="C56" s="91" t="s">
        <v>215</v>
      </c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47">
        <v>4465</v>
      </c>
      <c r="Q56" s="4"/>
      <c r="R56" s="4"/>
    </row>
    <row r="57" spans="1:18" x14ac:dyDescent="0.25">
      <c r="A57" s="35"/>
      <c r="B57" s="32"/>
      <c r="C57" s="91" t="s">
        <v>216</v>
      </c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48"/>
      <c r="Q57" s="4"/>
      <c r="R57" s="4"/>
    </row>
    <row r="58" spans="1:18" x14ac:dyDescent="0.25">
      <c r="A58" s="35"/>
      <c r="B58" s="32"/>
      <c r="C58" s="91" t="s">
        <v>217</v>
      </c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47">
        <v>2126.19</v>
      </c>
      <c r="Q58" s="4"/>
      <c r="R58" s="4"/>
    </row>
    <row r="59" spans="1:18" x14ac:dyDescent="0.25">
      <c r="A59" s="35"/>
      <c r="B59" s="32"/>
      <c r="C59" s="91" t="s">
        <v>218</v>
      </c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47">
        <v>1573.38</v>
      </c>
      <c r="Q59" s="4"/>
      <c r="R59" s="4"/>
    </row>
    <row r="60" spans="1:18" x14ac:dyDescent="0.25">
      <c r="A60" s="35"/>
      <c r="B60" s="32"/>
      <c r="C60" s="91" t="s">
        <v>219</v>
      </c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48">
        <v>765.43</v>
      </c>
      <c r="Q60" s="4"/>
      <c r="R60" s="4"/>
    </row>
    <row r="61" spans="1:18" x14ac:dyDescent="0.25">
      <c r="A61" s="35"/>
      <c r="B61" s="32"/>
      <c r="C61" s="91" t="s">
        <v>243</v>
      </c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47">
        <v>2126.19</v>
      </c>
      <c r="Q61" s="4"/>
      <c r="R61" s="4"/>
    </row>
    <row r="62" spans="1:18" x14ac:dyDescent="0.25">
      <c r="A62" s="35"/>
      <c r="B62" s="32"/>
      <c r="C62" s="91" t="s">
        <v>244</v>
      </c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47">
        <v>1573.38</v>
      </c>
      <c r="Q62" s="4"/>
      <c r="R62" s="4"/>
    </row>
    <row r="63" spans="1:18" x14ac:dyDescent="0.25">
      <c r="A63" s="35"/>
      <c r="B63" s="32"/>
      <c r="C63" s="91" t="s">
        <v>245</v>
      </c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48">
        <v>765.43</v>
      </c>
      <c r="Q63" s="4"/>
      <c r="R63" s="4"/>
    </row>
    <row r="64" spans="1:18" x14ac:dyDescent="0.25">
      <c r="A64" s="35"/>
      <c r="B64" s="32"/>
      <c r="C64" s="89" t="s">
        <v>246</v>
      </c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49">
        <v>4465</v>
      </c>
      <c r="Q64" s="4"/>
      <c r="R64" s="4"/>
    </row>
    <row r="65" spans="1:18" x14ac:dyDescent="0.25">
      <c r="A65" s="35"/>
      <c r="B65" s="32"/>
      <c r="C65" s="89" t="s">
        <v>260</v>
      </c>
      <c r="D65" s="89"/>
      <c r="E65" s="89"/>
      <c r="F65" s="89"/>
      <c r="G65" s="89"/>
      <c r="H65" s="89"/>
      <c r="I65" s="89"/>
      <c r="J65" s="89"/>
      <c r="K65" s="89"/>
      <c r="L65" s="32"/>
      <c r="M65" s="32"/>
      <c r="N65" s="32"/>
      <c r="O65" s="110">
        <v>0.31787458007000002</v>
      </c>
      <c r="P65" s="49">
        <v>1419.31</v>
      </c>
      <c r="Q65" s="4"/>
      <c r="R65" s="4"/>
    </row>
    <row r="66" spans="1:18" x14ac:dyDescent="0.25">
      <c r="A66" s="35"/>
      <c r="B66" s="32"/>
      <c r="C66" s="91" t="s">
        <v>254</v>
      </c>
      <c r="D66" s="91"/>
      <c r="E66" s="91"/>
      <c r="F66" s="91"/>
      <c r="G66" s="91"/>
      <c r="H66" s="91"/>
      <c r="I66" s="91"/>
      <c r="J66" s="91"/>
      <c r="K66" s="91"/>
      <c r="L66" s="32"/>
      <c r="M66" s="32"/>
      <c r="N66" s="32"/>
      <c r="O66" s="32"/>
      <c r="P66" s="48">
        <v>283.86</v>
      </c>
      <c r="Q66" s="4"/>
      <c r="R66" s="4"/>
    </row>
    <row r="67" spans="1:18" x14ac:dyDescent="0.25">
      <c r="A67" s="35"/>
      <c r="B67" s="32"/>
      <c r="C67" s="89" t="s">
        <v>255</v>
      </c>
      <c r="D67" s="89"/>
      <c r="E67" s="89"/>
      <c r="F67" s="89"/>
      <c r="G67" s="89"/>
      <c r="H67" s="89"/>
      <c r="I67" s="89"/>
      <c r="J67" s="89"/>
      <c r="K67" s="89"/>
      <c r="L67" s="32"/>
      <c r="M67" s="32"/>
      <c r="N67" s="32"/>
      <c r="O67" s="32"/>
      <c r="P67" s="49">
        <v>1703.17</v>
      </c>
      <c r="Q67" s="4"/>
      <c r="R67" s="4"/>
    </row>
  </sheetData>
  <mergeCells count="68">
    <mergeCell ref="C62:O62"/>
    <mergeCell ref="C63:O63"/>
    <mergeCell ref="C64:O64"/>
    <mergeCell ref="C65:K65"/>
    <mergeCell ref="C66:K66"/>
    <mergeCell ref="C67:K67"/>
    <mergeCell ref="C56:O56"/>
    <mergeCell ref="C57:O57"/>
    <mergeCell ref="C58:O58"/>
    <mergeCell ref="C59:O59"/>
    <mergeCell ref="C60:O60"/>
    <mergeCell ref="C61:O61"/>
    <mergeCell ref="C50:G50"/>
    <mergeCell ref="C51:O51"/>
    <mergeCell ref="C52:O52"/>
    <mergeCell ref="C53:O53"/>
    <mergeCell ref="C54:O54"/>
    <mergeCell ref="C55:O55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G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</vt:lpstr>
      <vt:lpstr>ССР ОДПУполукосв тек</vt:lpstr>
      <vt:lpstr>комплекс1</vt:lpstr>
      <vt:lpstr>ППО</vt:lpstr>
      <vt:lpstr>ПИР</vt:lpstr>
      <vt:lpstr>комплекс2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2025-04-03T15:00:55Z</dcterms:created>
  <dcterms:modified xsi:type="dcterms:W3CDTF">2025-04-03T15:08:36Z</dcterms:modified>
</cp:coreProperties>
</file>